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'Arkusz1'!$A$2:$K$72</definedName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<sst xmlns="http://schemas.openxmlformats.org/spreadsheetml/2006/main" count="243" uniqueCount="90">
  <si>
    <t>L.p.</t>
  </si>
  <si>
    <t>Tytuł</t>
  </si>
  <si>
    <t>Wysokość wydatków</t>
  </si>
  <si>
    <t>Rok rozp. zadania</t>
  </si>
  <si>
    <t>Przewidywane źródła finansowania</t>
  </si>
  <si>
    <t>Wysokość wydatków do roku 2003</t>
  </si>
  <si>
    <t>Uwagi</t>
  </si>
  <si>
    <t>Łączne nakłady</t>
  </si>
  <si>
    <t>Rok    zak. zadania</t>
  </si>
  <si>
    <t>Optymalizacja układu wodociągowego wg założeń „WO”</t>
  </si>
  <si>
    <t>budżet MiG</t>
  </si>
  <si>
    <t>WO,WFOŚiGW lub UE, budżet MiG</t>
  </si>
  <si>
    <t>Dofinansowanie  inwestycji budowy Stacji Uzdatniania Wody w Szklarce Myślniewskiej realizowanej przez "Wodociągi Ostrzeszowski" sp. z  o.o.</t>
  </si>
  <si>
    <t>2004</t>
  </si>
  <si>
    <t>2005</t>
  </si>
  <si>
    <t>2006</t>
  </si>
  <si>
    <t>budżet MiG,          Urząd Wojewódzki, UE</t>
  </si>
  <si>
    <t>Budowa i rozbudowa oświetlenia na terenie gminy Ostrzeszów 100 pkt.</t>
  </si>
  <si>
    <t>Budowa lub dofinansowanie systemów kanalizacyjnych na terenie miasta i gminy, w tym na nowopowstałych terenach inwestycyjnych (wzdłuż ulicy Grunwaldzkiej i pomiędzy  ulicami Grunwaldzka – Kościuszki)</t>
  </si>
  <si>
    <t>budżet, UE</t>
  </si>
  <si>
    <t>Współudział w budowie systemów kanalizacyjnych na terenie gminy                                                                                                                         1. Kanalizacja we wsi Rojów - Olszyna                                                                                                                                                                     2. Kanalizacja we wsi Rogaszyce</t>
  </si>
  <si>
    <t>2003</t>
  </si>
  <si>
    <t>"Strzegowa", NFOŚiGW, WFOŚiGW,                                                                                                                          lub budżet MiG, UE</t>
  </si>
  <si>
    <t>Budowa ulic na terenie miasta:                                                     1. Aleja Wolności                                                                          2. Wrzosowa                                                                                              3. Kowalskiego                                                               4. Plac Kazimierza                                                                                     5. Kamienna                                                                                                 6. Kąpielowa                                                                                  7. Ceglarska                                                                                                   8. Tęczowa                                                                                                 9. Słoneczna I etap                                                                                                                                  10. Cicha (od ul. Piastowskiej do ul. Woj. Polskiego)                                                                                           11. Budowa ulic na nowych terenach inwestycyjnych</t>
  </si>
  <si>
    <t>budżet MiG,                                                    UE</t>
  </si>
  <si>
    <t>Budowa dróg na terenie gminy:                                                                     1. Rogaszyce Kolonia                                                                                2. Marydół                                                                                                3. Bledzianów - Antoniewo                                                                    4. Rojów - Olszyna                                                                                      5. Siedlików - w kier. Bukownicy</t>
  </si>
  <si>
    <t>Inicjatywy lokalne MiG w zakresie budowy dróg i chodników</t>
  </si>
  <si>
    <t xml:space="preserve">Wspólne inwestycje z innymi zarządcami dróg                                                          1. Ścieżka p-r przy drodze nr 11 w kierunku Kuźnik                                                                         2.. Ścieżka p-r przy drodze nr 11 w kierunku Rogaszyc i Parceli 2                                                                                                                               3.  Przebudowa skrzyżowań dr. nr 11 z  ul. Przemysłową, Wł. Grabskiego, Zamkową.                                                                                                       4. Ciąg pieszo-rowerowy ul. Piastowska w kierunku oczyszczalni                                                                                                                            5. Poprawa przejezdności  skrzyżowań:                                                        Piastowska - Daszyńskiego – Piekary,                                                           Zamkowa -Gorgolewskiego                                                                                                6. Chodnik w Szklarce Przyg.                                                                                                               7. Chodnik Rojów - Ostrzeszów </t>
  </si>
  <si>
    <t>budżet MiG,                                                    UE,                                                                                   zarządcy dróg</t>
  </si>
  <si>
    <t>Mała architektura:                                                               1. Wyposażenie placów zabaw                                                2. Remont kapitalny fontanny w parku                                                              3. Kosze, ławki, przystanki</t>
  </si>
  <si>
    <t>Targowisko miejskie</t>
  </si>
  <si>
    <t>2002</t>
  </si>
  <si>
    <t>2010</t>
  </si>
  <si>
    <t>Przystanek doworcowy PKS</t>
  </si>
  <si>
    <t>budżet MiG,                                                                                              PPKS,                                                                       Starostwo powiatowe</t>
  </si>
  <si>
    <t>Oświata</t>
  </si>
  <si>
    <t>Budowa sal gimnastycznych przy SP Niedźwiedź, SP Siedlików, SP Rogaszyce</t>
  </si>
  <si>
    <t>budżet MiG,                                                                                MENiS,                                                                                            UE</t>
  </si>
  <si>
    <t>Budowa drogi                                                                           Pustkowie - Królewski - Rogaszyce</t>
  </si>
  <si>
    <t>Ochrona Środowiska</t>
  </si>
  <si>
    <t>Gospodarka Komunalna - wodociągowanie</t>
  </si>
  <si>
    <t>Budowa systemu zbiórki odpadów</t>
  </si>
  <si>
    <t>Budowa wysypiska - kwatery</t>
  </si>
  <si>
    <t>Zbiornik retencyjny - Szklarka Myślniewska</t>
  </si>
  <si>
    <t>"ZO", WFOŚiGW,                                                           budżet MiG,                                                                                                          UE</t>
  </si>
  <si>
    <t>budżet MiG,                                                                                                          UE</t>
  </si>
  <si>
    <t>Kultura i Sport</t>
  </si>
  <si>
    <t>Remont bazy rekreacyjnej OSiR</t>
  </si>
  <si>
    <t>Remont Biblioteki Publicznej</t>
  </si>
  <si>
    <t>Budowa krytej pływalni</t>
  </si>
  <si>
    <t>Remont Kinoteatru "Piast"</t>
  </si>
  <si>
    <t>budżet MiG,                                                                                                          UE,                                                                                      Totalizator Sportowy</t>
  </si>
  <si>
    <t>Gospodarka Mieszkaniowa</t>
  </si>
  <si>
    <t>Budowa bloku komunalnego</t>
  </si>
  <si>
    <t>ZGM,KFM,                                                                                                   lub                                                                                                        budżet MiG, UE</t>
  </si>
  <si>
    <t>Administracja</t>
  </si>
  <si>
    <t>Remont budynku UMiG,                                                                                               budowa sieci komputerowej:                                                                                                 2004 - oprogramowanie                                                                                 2005 - zakup sprzętu i budowa sieci</t>
  </si>
  <si>
    <t>budżet MiG, UE                                                                                                      lub                                                              PFRON</t>
  </si>
  <si>
    <t>Usprawnienia w obsłudze petenta</t>
  </si>
  <si>
    <t xml:space="preserve">budżet MiG                                                                                                                               </t>
  </si>
  <si>
    <t>Bezpieczeństwo publiczne</t>
  </si>
  <si>
    <t>Budowa systemu monitoringu</t>
  </si>
  <si>
    <t>budżet PPA,                                                                                                  UE</t>
  </si>
  <si>
    <t>Gospodarka Komunalna - kanalizacja</t>
  </si>
  <si>
    <t>Gospodarka Komunalna - drogi</t>
  </si>
  <si>
    <t>Gospodarka Komunalna - oświetlenie</t>
  </si>
  <si>
    <t>Gospodarka Komunalna - inne</t>
  </si>
  <si>
    <t>Budowa ścieżki rowerowej, w tym</t>
  </si>
  <si>
    <t>Ochrona środowiska</t>
  </si>
  <si>
    <t>Gospodarka mieszkaniaowa</t>
  </si>
  <si>
    <t>Administracja publiczna</t>
  </si>
  <si>
    <t>Razem</t>
  </si>
  <si>
    <t>a) stworzenie ścieżki rowerowej, szlaku pieszego i punktów widokowychwokół planowanego zbiornika retencyjnego w Szklarce Myślniewskiej</t>
  </si>
  <si>
    <t>b) Budowa ścieżek rowerowych wokół Ostrzeszowa</t>
  </si>
  <si>
    <t>budżet MiG,                                                           SAPARD</t>
  </si>
  <si>
    <t>Budżet,                                              środki UE</t>
  </si>
  <si>
    <t>Budowa i rozbudowa oświetlenia na terenie Ostrzeszowa 100 pkt.</t>
  </si>
  <si>
    <t xml:space="preserve">Zakup kserokopiarki  </t>
  </si>
  <si>
    <t>Budowa i rozbudowa oświetlenia na terenie Ostrzeszowa 100 pkt., w tym:</t>
  </si>
  <si>
    <t>Remont budynku UMiG,  w tym:                                                                                             a)budowa sieci komputerowej:                                                                                                 2004 - oprogramowanie                                                                                 2005 - zakup sprzętu i budowa sieci</t>
  </si>
  <si>
    <t xml:space="preserve"> b) zakup i montaż windy zewnętrznej </t>
  </si>
  <si>
    <t xml:space="preserve">Wspólne inwestycje z innymi zarządcami dróg                                                             1. Ścieżka p-r przy drodze nr 11 w kierunku Kuźnik                                                                         2.. Ścieżka p-r przy drodze nr 11 w kierunku Rogaszyc i Parceli 2                                                                                                                               3.  Przebudowa skrzyżowań dr. nr 11 z  ul. Przemysłową, Wł. Grabskiego, Zamkową.                                                                                                       4. Ciąg pieszo-rowerowy ul. Piastowska w kierunku oczyszczalni                                                                                                                            5. Poprawa przejezdności  skrzyżowań:                                                        Piastowska - Daszyńskiego – Piekary,                                                           Zamkowa -Gorgolewskiego                                                                                                6. Chodnik w Szklarce Przyg.                                                                                                               7. Chodnik Rojów - Ostrzeszów </t>
  </si>
  <si>
    <t>Gospodarka Komunalna</t>
  </si>
  <si>
    <t>Gospodarka mieszkaniowa</t>
  </si>
  <si>
    <t>budżet MiG,          UW, UE</t>
  </si>
  <si>
    <t>Budowa ulic na terenie miasta:                                                     1. Aleja Wolności                                                                          2. Wrzosowa                                                                                              3. Kowalskiego                                                                            4. Plac Kazimierza                                                                                     5. Kamienna                                                                                                 6. Kąpielowa                                                                                  7. Ceglarska                                                                                                   8. Tęczowa                                                                                                 9. Słoneczna I etap                                                                                                                                  10. Cicha (od ul. Piastowskiej do ul. Woj. Polskiego)                                                                                           11. Budowa ulic na nowych terenach inwestycyjnych</t>
  </si>
  <si>
    <t>Budowa drogi                                                                           Pustkowie - Królewskie - Rogaszyce</t>
  </si>
  <si>
    <t>a) stworzenie ścieżki rowerowej, szlaku pieszego i punktów widokowych wokół planowanego zbiornika retencyjnego w Szklarce Myślniewskiej</t>
  </si>
  <si>
    <t>Przystanek dworcowy PKS</t>
  </si>
  <si>
    <t>a) budowa i rozbudowa oświetlenia   wzdłuż drogi Nr 11 - kierunek Rogaszyce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</si>
</sst>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9" xfId="0" applyFont="1" applyBorder="1" applyAlignment="1">
      <alignment horizontal="justify" vertical="center" wrapText="1"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 vertical="center"/>
    </xf>
    <xf numFmtId="3" fontId="0" fillId="3" borderId="1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3" fontId="0" fillId="2" borderId="31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3" fontId="0" fillId="3" borderId="15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49" fontId="0" fillId="3" borderId="1" xfId="0" applyNumberFormat="1" applyFill="1" applyBorder="1" applyAlignment="1">
      <alignment horizontal="center" vertical="center" wrapText="1"/>
    </xf>
    <xf numFmtId="3" fontId="0" fillId="3" borderId="7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3" fontId="0" fillId="3" borderId="4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22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31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9" xfId="0" applyNumberFormat="1" applyFont="1" applyFill="1" applyBorder="1" applyAlignment="1">
      <alignment horizontal="center" vertical="center"/>
    </xf>
    <xf numFmtId="3" fontId="0" fillId="3" borderId="38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3" fontId="0" fillId="3" borderId="2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2" fillId="3" borderId="19" xfId="0" applyNumberFormat="1" applyFont="1" applyFill="1" applyBorder="1" applyAlignment="1">
      <alignment/>
    </xf>
    <xf numFmtId="3" fontId="0" fillId="2" borderId="5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left" vertical="center" wrapText="1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/>
    </xf>
    <xf numFmtId="0" fontId="0" fillId="2" borderId="40" xfId="0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/>
    </xf>
    <xf numFmtId="3" fontId="0" fillId="3" borderId="39" xfId="0" applyNumberFormat="1" applyFill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 wrapText="1"/>
    </xf>
    <xf numFmtId="3" fontId="0" fillId="2" borderId="34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indent="15"/>
    </xf>
    <xf numFmtId="3" fontId="0" fillId="2" borderId="9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3" borderId="9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3" fontId="0" fillId="3" borderId="11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left"/>
    </xf>
    <xf numFmtId="0" fontId="0" fillId="0" borderId="5" xfId="0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0" fillId="3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3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44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49" fontId="0" fillId="3" borderId="15" xfId="0" applyNumberFormat="1" applyFill="1" applyBorder="1" applyAlignment="1">
      <alignment horizontal="center" vertical="center" wrapText="1"/>
    </xf>
    <xf numFmtId="0" fontId="0" fillId="3" borderId="18" xfId="0" applyFill="1" applyBorder="1" applyAlignment="1">
      <alignment/>
    </xf>
    <xf numFmtId="3" fontId="0" fillId="3" borderId="4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3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A1" sqref="A1:A16384"/>
    </sheetView>
  </sheetViews>
  <sheetFormatPr defaultColWidth="9.00390625" defaultRowHeight="12.75"/>
  <cols>
    <col min="1" max="1" width="4.00390625" style="0" customWidth="1"/>
    <col min="2" max="2" width="39.25390625" style="0" customWidth="1"/>
    <col min="3" max="3" width="9.00390625" style="0" customWidth="1"/>
    <col min="5" max="5" width="18.00390625" style="0" customWidth="1"/>
    <col min="6" max="6" width="12.125" style="2" customWidth="1"/>
    <col min="7" max="7" width="9.25390625" style="0" customWidth="1"/>
    <col min="8" max="8" width="11.75390625" style="0" customWidth="1"/>
    <col min="10" max="10" width="9.625" style="1" customWidth="1"/>
    <col min="11" max="11" width="5.75390625" style="0" customWidth="1"/>
    <col min="13" max="15" width="10.375" style="0" bestFit="1" customWidth="1"/>
    <col min="16" max="16" width="12.875" style="0" customWidth="1"/>
  </cols>
  <sheetData>
    <row r="1" spans="1:11" ht="13.5" thickBot="1">
      <c r="A1" s="32"/>
      <c r="B1" s="32"/>
      <c r="C1" s="32"/>
      <c r="D1" s="32"/>
      <c r="E1" s="32"/>
      <c r="F1" s="36"/>
      <c r="G1" s="32"/>
      <c r="H1" s="32"/>
      <c r="I1" s="32"/>
      <c r="J1" s="37"/>
      <c r="K1" s="32"/>
    </row>
    <row r="2" spans="1:11" ht="12.75">
      <c r="A2" s="307" t="s">
        <v>0</v>
      </c>
      <c r="B2" s="285" t="s">
        <v>1</v>
      </c>
      <c r="C2" s="285" t="s">
        <v>3</v>
      </c>
      <c r="D2" s="285" t="s">
        <v>8</v>
      </c>
      <c r="E2" s="285" t="s">
        <v>4</v>
      </c>
      <c r="F2" s="285" t="s">
        <v>5</v>
      </c>
      <c r="G2" s="285" t="s">
        <v>2</v>
      </c>
      <c r="H2" s="285"/>
      <c r="I2" s="285"/>
      <c r="J2" s="285" t="s">
        <v>7</v>
      </c>
      <c r="K2" s="301" t="s">
        <v>6</v>
      </c>
    </row>
    <row r="3" spans="1:11" ht="30" customHeight="1" thickBot="1">
      <c r="A3" s="308"/>
      <c r="B3" s="286"/>
      <c r="C3" s="286"/>
      <c r="D3" s="286"/>
      <c r="E3" s="286"/>
      <c r="F3" s="286"/>
      <c r="G3" s="116">
        <v>2004</v>
      </c>
      <c r="H3" s="116">
        <v>2005</v>
      </c>
      <c r="I3" s="116">
        <v>2006</v>
      </c>
      <c r="J3" s="286"/>
      <c r="K3" s="302"/>
    </row>
    <row r="4" spans="1:11" ht="17.25" customHeight="1" thickBot="1">
      <c r="A4" s="303" t="s">
        <v>40</v>
      </c>
      <c r="B4" s="304"/>
      <c r="C4" s="304"/>
      <c r="D4" s="304"/>
      <c r="E4" s="304"/>
      <c r="F4" s="304"/>
      <c r="G4" s="305"/>
      <c r="H4" s="305"/>
      <c r="I4" s="305"/>
      <c r="J4" s="304"/>
      <c r="K4" s="306"/>
    </row>
    <row r="5" spans="1:12" ht="30.75" customHeight="1">
      <c r="A5" s="10">
        <v>1</v>
      </c>
      <c r="B5" s="140" t="s">
        <v>9</v>
      </c>
      <c r="C5" s="3">
        <v>2003</v>
      </c>
      <c r="D5" s="3">
        <v>2005</v>
      </c>
      <c r="E5" s="3" t="s">
        <v>11</v>
      </c>
      <c r="F5" s="17">
        <v>70000</v>
      </c>
      <c r="G5" s="139">
        <v>217500</v>
      </c>
      <c r="H5" s="143">
        <v>200000</v>
      </c>
      <c r="I5" s="20">
        <v>1200000</v>
      </c>
      <c r="J5" s="18">
        <f>SUM(G5:I5)</f>
        <v>1617500</v>
      </c>
      <c r="K5" s="11"/>
      <c r="L5" s="300"/>
    </row>
    <row r="6" spans="1:12" ht="51.75" customHeight="1" thickBot="1">
      <c r="A6" s="145">
        <v>2</v>
      </c>
      <c r="B6" s="131" t="s">
        <v>12</v>
      </c>
      <c r="C6" s="144" t="s">
        <v>13</v>
      </c>
      <c r="D6" s="144" t="s">
        <v>14</v>
      </c>
      <c r="E6" s="144" t="s">
        <v>10</v>
      </c>
      <c r="F6" s="146">
        <v>141000</v>
      </c>
      <c r="G6" s="157">
        <v>500000</v>
      </c>
      <c r="H6" s="177">
        <v>100000</v>
      </c>
      <c r="I6" s="148"/>
      <c r="J6" s="149">
        <f>SUM(G6:I6)</f>
        <v>600000</v>
      </c>
      <c r="K6" s="150"/>
      <c r="L6" s="300"/>
    </row>
    <row r="7" spans="1:12" ht="18.75" thickBot="1">
      <c r="A7" s="296" t="s">
        <v>65</v>
      </c>
      <c r="B7" s="297"/>
      <c r="C7" s="297"/>
      <c r="D7" s="297"/>
      <c r="E7" s="297"/>
      <c r="F7" s="297"/>
      <c r="G7" s="297"/>
      <c r="H7" s="297"/>
      <c r="I7" s="297"/>
      <c r="J7" s="297"/>
      <c r="K7" s="278"/>
      <c r="L7" s="300"/>
    </row>
    <row r="8" spans="1:12" ht="37.5" customHeight="1">
      <c r="A8" s="38">
        <v>1</v>
      </c>
      <c r="B8" s="39" t="s">
        <v>76</v>
      </c>
      <c r="C8" s="76" t="s">
        <v>13</v>
      </c>
      <c r="D8" s="76" t="s">
        <v>15</v>
      </c>
      <c r="E8" s="76" t="s">
        <v>16</v>
      </c>
      <c r="F8" s="43"/>
      <c r="G8" s="158">
        <v>50000</v>
      </c>
      <c r="H8" s="143">
        <v>150000</v>
      </c>
      <c r="I8" s="20">
        <v>100000</v>
      </c>
      <c r="J8" s="45">
        <f>SUM(G8:I8)</f>
        <v>300000</v>
      </c>
      <c r="K8" s="42"/>
      <c r="L8" s="300"/>
    </row>
    <row r="9" spans="1:13" ht="39" thickBot="1">
      <c r="A9" s="13">
        <v>2</v>
      </c>
      <c r="B9" s="67" t="s">
        <v>17</v>
      </c>
      <c r="C9" s="74" t="s">
        <v>13</v>
      </c>
      <c r="D9" s="74" t="s">
        <v>15</v>
      </c>
      <c r="E9" s="74" t="s">
        <v>16</v>
      </c>
      <c r="F9" s="44">
        <v>30000</v>
      </c>
      <c r="G9" s="159">
        <v>70000</v>
      </c>
      <c r="H9" s="177">
        <v>120000</v>
      </c>
      <c r="I9" s="21">
        <v>170000</v>
      </c>
      <c r="J9" s="46">
        <f>SUM(G9:I9)</f>
        <v>360000</v>
      </c>
      <c r="K9" s="16"/>
      <c r="L9" s="300"/>
      <c r="M9" s="81"/>
    </row>
    <row r="10" spans="1:13" ht="18.75" thickBot="1">
      <c r="A10" s="296" t="s">
        <v>63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78"/>
      <c r="L10" s="300"/>
      <c r="M10" s="81"/>
    </row>
    <row r="11" spans="1:12" ht="76.5">
      <c r="A11" s="75">
        <v>1</v>
      </c>
      <c r="B11" s="79" t="s">
        <v>18</v>
      </c>
      <c r="C11" s="76" t="s">
        <v>13</v>
      </c>
      <c r="D11" s="76" t="s">
        <v>15</v>
      </c>
      <c r="E11" s="76" t="s">
        <v>19</v>
      </c>
      <c r="F11" s="43"/>
      <c r="G11" s="158"/>
      <c r="H11" s="143">
        <v>250000</v>
      </c>
      <c r="I11" s="20">
        <v>1000000</v>
      </c>
      <c r="J11" s="45">
        <f>SUM(G11:I11)</f>
        <v>1250000</v>
      </c>
      <c r="K11" s="42"/>
      <c r="L11" s="300"/>
    </row>
    <row r="12" spans="1:12" ht="51.75" thickBot="1">
      <c r="A12" s="73">
        <v>2</v>
      </c>
      <c r="B12" s="67" t="s">
        <v>20</v>
      </c>
      <c r="C12" s="74" t="s">
        <v>21</v>
      </c>
      <c r="D12" s="74" t="s">
        <v>15</v>
      </c>
      <c r="E12" s="74" t="s">
        <v>22</v>
      </c>
      <c r="F12" s="44">
        <v>60000</v>
      </c>
      <c r="G12" s="159">
        <v>100000</v>
      </c>
      <c r="H12" s="15">
        <v>400000</v>
      </c>
      <c r="I12" s="21">
        <v>500000</v>
      </c>
      <c r="J12" s="46">
        <f>SUM(G12:I12)</f>
        <v>1000000</v>
      </c>
      <c r="K12" s="16"/>
      <c r="L12" s="300"/>
    </row>
    <row r="13" spans="1:12" ht="18.75" thickBot="1">
      <c r="A13" s="282" t="s">
        <v>64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4"/>
      <c r="L13" s="300"/>
    </row>
    <row r="14" spans="1:12" ht="149.25" customHeight="1">
      <c r="A14" s="75">
        <v>1</v>
      </c>
      <c r="B14" s="68" t="s">
        <v>23</v>
      </c>
      <c r="C14" s="76" t="s">
        <v>21</v>
      </c>
      <c r="D14" s="76" t="s">
        <v>15</v>
      </c>
      <c r="E14" s="76" t="s">
        <v>24</v>
      </c>
      <c r="F14" s="43">
        <v>600000</v>
      </c>
      <c r="G14" s="139">
        <v>900000</v>
      </c>
      <c r="H14" s="101">
        <v>1000000</v>
      </c>
      <c r="I14" s="102">
        <v>1100000</v>
      </c>
      <c r="J14" s="45">
        <f>SUM(G14:I14)</f>
        <v>3000000</v>
      </c>
      <c r="K14" s="80"/>
      <c r="L14" s="300"/>
    </row>
    <row r="15" spans="1:12" ht="76.5">
      <c r="A15" s="12">
        <v>2</v>
      </c>
      <c r="B15" s="132" t="s">
        <v>25</v>
      </c>
      <c r="C15" s="151" t="s">
        <v>21</v>
      </c>
      <c r="D15" s="151" t="s">
        <v>15</v>
      </c>
      <c r="E15" s="151" t="s">
        <v>24</v>
      </c>
      <c r="F15" s="152">
        <v>480000</v>
      </c>
      <c r="G15" s="160">
        <f>847594+49906+100000</f>
        <v>997500</v>
      </c>
      <c r="H15" s="153">
        <v>750000</v>
      </c>
      <c r="I15" s="154">
        <v>900000</v>
      </c>
      <c r="J15" s="155">
        <f>SUM(G15:I15)</f>
        <v>2647500</v>
      </c>
      <c r="K15" s="78"/>
      <c r="L15" s="300"/>
    </row>
    <row r="16" spans="1:16" ht="25.5">
      <c r="A16" s="12">
        <v>3</v>
      </c>
      <c r="B16" s="156" t="s">
        <v>38</v>
      </c>
      <c r="C16" s="151" t="s">
        <v>13</v>
      </c>
      <c r="D16" s="151" t="s">
        <v>14</v>
      </c>
      <c r="E16" s="151" t="s">
        <v>24</v>
      </c>
      <c r="F16" s="152"/>
      <c r="G16" s="161">
        <v>2406</v>
      </c>
      <c r="H16" s="153">
        <v>1235249</v>
      </c>
      <c r="I16" s="154">
        <v>0</v>
      </c>
      <c r="J16" s="155">
        <f>SUM(G16:I16)</f>
        <v>1237655</v>
      </c>
      <c r="K16" s="78"/>
      <c r="L16" s="300"/>
      <c r="M16" s="81"/>
      <c r="N16" s="81"/>
      <c r="O16" s="81"/>
      <c r="P16" s="81"/>
    </row>
    <row r="17" spans="1:15" ht="25.5">
      <c r="A17" s="12">
        <v>4</v>
      </c>
      <c r="B17" s="6" t="s">
        <v>26</v>
      </c>
      <c r="C17" s="3" t="s">
        <v>13</v>
      </c>
      <c r="D17" s="3" t="s">
        <v>15</v>
      </c>
      <c r="E17" s="3" t="s">
        <v>24</v>
      </c>
      <c r="F17" s="17"/>
      <c r="G17" s="160">
        <v>100000</v>
      </c>
      <c r="H17" s="103">
        <v>200000</v>
      </c>
      <c r="I17" s="104">
        <v>100000</v>
      </c>
      <c r="J17" s="18">
        <f>SUM(G17:I17)</f>
        <v>400000</v>
      </c>
      <c r="K17" s="78"/>
      <c r="L17" s="300"/>
      <c r="M17" s="81"/>
      <c r="N17" s="81"/>
      <c r="O17" s="81"/>
    </row>
    <row r="18" spans="1:12" ht="166.5" thickBot="1">
      <c r="A18" s="73">
        <v>5</v>
      </c>
      <c r="B18" s="77" t="s">
        <v>27</v>
      </c>
      <c r="C18" s="74" t="s">
        <v>13</v>
      </c>
      <c r="D18" s="74" t="s">
        <v>15</v>
      </c>
      <c r="E18" s="74" t="s">
        <v>28</v>
      </c>
      <c r="F18" s="44"/>
      <c r="G18" s="157">
        <v>200000</v>
      </c>
      <c r="H18" s="105">
        <v>250000</v>
      </c>
      <c r="I18" s="106">
        <v>300000</v>
      </c>
      <c r="J18" s="46">
        <f>SUM(G18:I18)</f>
        <v>750000</v>
      </c>
      <c r="K18" s="47"/>
      <c r="L18" s="300"/>
    </row>
    <row r="19" spans="1:12" ht="19.5" thickBot="1">
      <c r="A19" s="279" t="s">
        <v>66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9"/>
      <c r="L19" s="300"/>
    </row>
    <row r="20" spans="1:12" ht="51">
      <c r="A20" s="75">
        <v>1</v>
      </c>
      <c r="B20" s="68" t="s">
        <v>29</v>
      </c>
      <c r="C20" s="76" t="s">
        <v>13</v>
      </c>
      <c r="D20" s="76" t="s">
        <v>15</v>
      </c>
      <c r="E20" s="76" t="s">
        <v>24</v>
      </c>
      <c r="F20" s="43"/>
      <c r="G20" s="158">
        <v>100000</v>
      </c>
      <c r="H20" s="19">
        <v>150000</v>
      </c>
      <c r="I20" s="20"/>
      <c r="J20" s="45">
        <f>SUM(G20:I20)</f>
        <v>250000</v>
      </c>
      <c r="K20" s="42"/>
      <c r="L20" s="300"/>
    </row>
    <row r="21" spans="1:12" ht="25.5">
      <c r="A21" s="12">
        <v>2</v>
      </c>
      <c r="B21" s="132" t="s">
        <v>30</v>
      </c>
      <c r="C21" s="3" t="s">
        <v>31</v>
      </c>
      <c r="D21" s="3" t="s">
        <v>32</v>
      </c>
      <c r="E21" s="3" t="s">
        <v>24</v>
      </c>
      <c r="F21" s="17">
        <v>300000</v>
      </c>
      <c r="G21" s="162">
        <v>130000</v>
      </c>
      <c r="H21" s="4">
        <v>100000</v>
      </c>
      <c r="I21" s="22">
        <v>100000</v>
      </c>
      <c r="J21" s="18">
        <f>SUM(G21:I21)</f>
        <v>330000</v>
      </c>
      <c r="K21" s="11"/>
      <c r="L21" s="300"/>
    </row>
    <row r="22" spans="1:12" ht="51.75" thickBot="1">
      <c r="A22" s="73">
        <v>3</v>
      </c>
      <c r="B22" s="133" t="s">
        <v>33</v>
      </c>
      <c r="C22" s="74" t="s">
        <v>13</v>
      </c>
      <c r="D22" s="74" t="s">
        <v>14</v>
      </c>
      <c r="E22" s="74" t="s">
        <v>34</v>
      </c>
      <c r="F22" s="44"/>
      <c r="G22" s="159"/>
      <c r="H22" s="15">
        <v>150000</v>
      </c>
      <c r="I22" s="21"/>
      <c r="J22" s="46">
        <f>SUM(G22:I22)</f>
        <v>150000</v>
      </c>
      <c r="K22" s="16"/>
      <c r="L22" s="300"/>
    </row>
    <row r="23" spans="1:13" ht="12.75">
      <c r="A23" s="109"/>
      <c r="B23" s="63"/>
      <c r="C23" s="62"/>
      <c r="D23" s="62"/>
      <c r="E23" s="62"/>
      <c r="F23" s="49"/>
      <c r="G23" s="50"/>
      <c r="H23" s="50"/>
      <c r="I23" s="50"/>
      <c r="J23" s="51"/>
      <c r="K23" s="110"/>
      <c r="M23" s="81"/>
    </row>
    <row r="24" spans="1:11" ht="13.5" thickBot="1">
      <c r="A24" s="109"/>
      <c r="B24" s="63"/>
      <c r="C24" s="62"/>
      <c r="D24" s="62"/>
      <c r="E24" s="62"/>
      <c r="F24" s="49"/>
      <c r="G24" s="50"/>
      <c r="H24" s="50"/>
      <c r="I24" s="50"/>
      <c r="J24" s="51"/>
      <c r="K24" s="110"/>
    </row>
    <row r="25" spans="1:11" ht="18.75" thickBot="1">
      <c r="A25" s="282" t="s">
        <v>35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4"/>
    </row>
    <row r="26" spans="1:11" ht="39" thickBot="1">
      <c r="A26" s="52">
        <v>1</v>
      </c>
      <c r="B26" s="134" t="s">
        <v>36</v>
      </c>
      <c r="C26" s="55">
        <v>2004</v>
      </c>
      <c r="D26" s="55">
        <v>2006</v>
      </c>
      <c r="E26" s="55" t="s">
        <v>37</v>
      </c>
      <c r="F26" s="84">
        <v>60000</v>
      </c>
      <c r="G26" s="163">
        <v>250000</v>
      </c>
      <c r="H26" s="83">
        <v>600000</v>
      </c>
      <c r="I26" s="86">
        <v>600000</v>
      </c>
      <c r="J26" s="85">
        <f>SUM(G26:I26)</f>
        <v>1450000</v>
      </c>
      <c r="K26" s="56"/>
    </row>
    <row r="27" spans="1:11" ht="12.75">
      <c r="A27" s="64"/>
      <c r="B27" s="82"/>
      <c r="C27" s="48"/>
      <c r="D27" s="48"/>
      <c r="E27" s="48"/>
      <c r="F27" s="57"/>
      <c r="G27" s="58"/>
      <c r="H27" s="58"/>
      <c r="I27" s="58"/>
      <c r="J27" s="59"/>
      <c r="K27" s="110"/>
    </row>
    <row r="28" spans="1:11" ht="12.75">
      <c r="A28" s="64"/>
      <c r="B28" s="32"/>
      <c r="C28" s="48"/>
      <c r="D28" s="48"/>
      <c r="E28" s="48"/>
      <c r="F28" s="57"/>
      <c r="G28" s="58"/>
      <c r="H28" s="58"/>
      <c r="I28" s="58"/>
      <c r="J28" s="59"/>
      <c r="K28" s="110"/>
    </row>
    <row r="29" spans="1:11" ht="12.75">
      <c r="A29" s="64"/>
      <c r="B29" s="32"/>
      <c r="C29" s="48"/>
      <c r="D29" s="48"/>
      <c r="E29" s="48"/>
      <c r="F29" s="57"/>
      <c r="G29" s="58"/>
      <c r="H29" s="58"/>
      <c r="I29" s="58"/>
      <c r="J29" s="59"/>
      <c r="K29" s="110"/>
    </row>
    <row r="30" spans="1:11" ht="13.5" thickBot="1">
      <c r="A30" s="64"/>
      <c r="B30" s="32"/>
      <c r="C30" s="48"/>
      <c r="D30" s="48"/>
      <c r="E30" s="48"/>
      <c r="F30" s="57"/>
      <c r="G30" s="58"/>
      <c r="H30" s="58"/>
      <c r="I30" s="58"/>
      <c r="J30" s="59"/>
      <c r="K30" s="110"/>
    </row>
    <row r="31" spans="1:11" ht="18.75" thickBot="1">
      <c r="A31" s="293" t="s">
        <v>39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5"/>
    </row>
    <row r="32" spans="1:11" ht="38.25">
      <c r="A32" s="38">
        <v>1</v>
      </c>
      <c r="B32" s="68" t="s">
        <v>41</v>
      </c>
      <c r="C32" s="41">
        <v>2004</v>
      </c>
      <c r="D32" s="41">
        <v>2005</v>
      </c>
      <c r="E32" s="41" t="s">
        <v>44</v>
      </c>
      <c r="F32" s="69"/>
      <c r="G32" s="164">
        <v>150000</v>
      </c>
      <c r="H32" s="25">
        <v>200000</v>
      </c>
      <c r="I32" s="26"/>
      <c r="J32" s="71">
        <f>SUM(G32:I32)</f>
        <v>350000</v>
      </c>
      <c r="K32" s="42"/>
    </row>
    <row r="33" spans="1:11" ht="38.25">
      <c r="A33" s="10">
        <v>2</v>
      </c>
      <c r="B33" s="6" t="s">
        <v>42</v>
      </c>
      <c r="C33" s="7">
        <v>2006</v>
      </c>
      <c r="D33" s="7"/>
      <c r="E33" s="7" t="s">
        <v>44</v>
      </c>
      <c r="F33" s="23"/>
      <c r="G33" s="165"/>
      <c r="H33" s="9"/>
      <c r="I33" s="27">
        <v>1000000</v>
      </c>
      <c r="J33" s="24">
        <f>SUM(G33:I33)</f>
        <v>1000000</v>
      </c>
      <c r="K33" s="11"/>
    </row>
    <row r="34" spans="1:11" ht="26.25" thickBot="1">
      <c r="A34" s="13">
        <v>3</v>
      </c>
      <c r="B34" s="133" t="s">
        <v>43</v>
      </c>
      <c r="C34" s="14">
        <v>2004</v>
      </c>
      <c r="D34" s="14">
        <v>2006</v>
      </c>
      <c r="E34" s="14" t="s">
        <v>45</v>
      </c>
      <c r="F34" s="70"/>
      <c r="G34" s="166"/>
      <c r="H34" s="28">
        <v>200000</v>
      </c>
      <c r="I34" s="29">
        <v>250000</v>
      </c>
      <c r="J34" s="72">
        <f>SUM(G34:I34)</f>
        <v>450000</v>
      </c>
      <c r="K34" s="16"/>
    </row>
    <row r="35" spans="1:11" ht="12.75">
      <c r="A35" s="64"/>
      <c r="B35" s="32"/>
      <c r="C35" s="48"/>
      <c r="D35" s="48"/>
      <c r="E35" s="48"/>
      <c r="F35" s="57"/>
      <c r="G35" s="32"/>
      <c r="H35" s="58"/>
      <c r="I35" s="58"/>
      <c r="J35" s="59"/>
      <c r="K35" s="110"/>
    </row>
    <row r="36" spans="1:11" ht="12.75">
      <c r="A36" s="64"/>
      <c r="B36" s="32"/>
      <c r="C36" s="48"/>
      <c r="D36" s="48"/>
      <c r="E36" s="48"/>
      <c r="F36" s="57"/>
      <c r="G36" s="58"/>
      <c r="H36" s="58"/>
      <c r="I36" s="58"/>
      <c r="J36" s="59"/>
      <c r="K36" s="110"/>
    </row>
    <row r="37" spans="1:11" ht="13.5" thickBot="1">
      <c r="A37" s="64"/>
      <c r="B37" s="32"/>
      <c r="C37" s="48"/>
      <c r="D37" s="48"/>
      <c r="E37" s="48"/>
      <c r="F37" s="57"/>
      <c r="G37" s="58"/>
      <c r="H37" s="58"/>
      <c r="I37" s="58"/>
      <c r="J37" s="59"/>
      <c r="K37" s="110"/>
    </row>
    <row r="38" spans="1:11" ht="18.75" thickBot="1">
      <c r="A38" s="282" t="s">
        <v>46</v>
      </c>
      <c r="B38" s="283"/>
      <c r="C38" s="283"/>
      <c r="D38" s="283"/>
      <c r="E38" s="283"/>
      <c r="F38" s="283"/>
      <c r="G38" s="283"/>
      <c r="H38" s="283"/>
      <c r="I38" s="283"/>
      <c r="J38" s="283"/>
      <c r="K38" s="66"/>
    </row>
    <row r="39" spans="1:11" ht="25.5">
      <c r="A39" s="38">
        <v>1</v>
      </c>
      <c r="B39" s="135" t="s">
        <v>50</v>
      </c>
      <c r="C39" s="41">
        <v>2003</v>
      </c>
      <c r="D39" s="41">
        <v>2004</v>
      </c>
      <c r="E39" s="41" t="s">
        <v>45</v>
      </c>
      <c r="F39" s="69">
        <v>250000</v>
      </c>
      <c r="G39" s="164">
        <v>90000</v>
      </c>
      <c r="H39" s="25"/>
      <c r="I39" s="26"/>
      <c r="J39" s="71">
        <f>SUM(G39:I39)</f>
        <v>90000</v>
      </c>
      <c r="K39" s="42"/>
    </row>
    <row r="40" spans="1:11" ht="25.5">
      <c r="A40" s="10">
        <v>2</v>
      </c>
      <c r="B40" s="136" t="s">
        <v>47</v>
      </c>
      <c r="C40" s="7">
        <v>2003</v>
      </c>
      <c r="D40" s="7">
        <v>2004</v>
      </c>
      <c r="E40" s="7" t="s">
        <v>45</v>
      </c>
      <c r="F40" s="23">
        <v>200000</v>
      </c>
      <c r="G40" s="165">
        <v>850000</v>
      </c>
      <c r="H40" s="9"/>
      <c r="I40" s="27"/>
      <c r="J40" s="24">
        <f>SUM(G40:I40)</f>
        <v>850000</v>
      </c>
      <c r="K40" s="11"/>
    </row>
    <row r="41" spans="1:11" ht="25.5">
      <c r="A41" s="10">
        <v>3</v>
      </c>
      <c r="B41" s="5" t="s">
        <v>48</v>
      </c>
      <c r="C41" s="7">
        <v>2005</v>
      </c>
      <c r="D41" s="7">
        <v>2006</v>
      </c>
      <c r="E41" s="7" t="s">
        <v>45</v>
      </c>
      <c r="F41" s="23"/>
      <c r="G41" s="165"/>
      <c r="H41" s="9">
        <v>100000</v>
      </c>
      <c r="I41" s="27">
        <v>100000</v>
      </c>
      <c r="J41" s="24">
        <f>SUM(G41:I41)</f>
        <v>200000</v>
      </c>
      <c r="K41" s="11"/>
    </row>
    <row r="42" spans="1:11" ht="51">
      <c r="A42" s="10">
        <v>4</v>
      </c>
      <c r="B42" s="5" t="s">
        <v>49</v>
      </c>
      <c r="C42" s="7">
        <v>2006</v>
      </c>
      <c r="D42" s="7">
        <v>2009</v>
      </c>
      <c r="E42" s="7" t="s">
        <v>51</v>
      </c>
      <c r="F42" s="23"/>
      <c r="G42" s="165"/>
      <c r="H42" s="9">
        <v>55879</v>
      </c>
      <c r="I42" s="27">
        <v>900000</v>
      </c>
      <c r="J42" s="24">
        <f>SUM(H42:I42)</f>
        <v>955879</v>
      </c>
      <c r="K42" s="11"/>
    </row>
    <row r="43" spans="1:11" ht="26.25" thickBot="1">
      <c r="A43" s="10">
        <v>5</v>
      </c>
      <c r="B43" s="5" t="s">
        <v>67</v>
      </c>
      <c r="C43" s="7">
        <v>2005</v>
      </c>
      <c r="D43" s="7">
        <v>2006</v>
      </c>
      <c r="E43" s="7" t="s">
        <v>45</v>
      </c>
      <c r="F43" s="23"/>
      <c r="G43" s="166"/>
      <c r="H43" s="28">
        <v>244121</v>
      </c>
      <c r="I43" s="29">
        <v>200000</v>
      </c>
      <c r="J43" s="24">
        <f>SUM(H43:I43)</f>
        <v>444121</v>
      </c>
      <c r="K43" s="11"/>
    </row>
    <row r="44" spans="1:11" ht="48" customHeight="1">
      <c r="A44" s="10"/>
      <c r="B44" s="98" t="s">
        <v>72</v>
      </c>
      <c r="C44" s="7">
        <v>2005</v>
      </c>
      <c r="D44" s="7">
        <v>2005</v>
      </c>
      <c r="E44" s="7" t="s">
        <v>74</v>
      </c>
      <c r="F44" s="8"/>
      <c r="G44" s="167"/>
      <c r="H44" s="97">
        <v>244121</v>
      </c>
      <c r="I44" s="97"/>
      <c r="J44" s="95">
        <v>244121</v>
      </c>
      <c r="K44" s="11"/>
    </row>
    <row r="45" spans="1:11" ht="26.25" thickBot="1">
      <c r="A45" s="13"/>
      <c r="B45" s="99" t="s">
        <v>73</v>
      </c>
      <c r="C45" s="14">
        <v>2006</v>
      </c>
      <c r="D45" s="14">
        <v>2006</v>
      </c>
      <c r="E45" s="14" t="s">
        <v>75</v>
      </c>
      <c r="F45" s="65"/>
      <c r="G45" s="168"/>
      <c r="H45" s="28"/>
      <c r="I45" s="28">
        <v>200000</v>
      </c>
      <c r="J45" s="96">
        <v>200000</v>
      </c>
      <c r="K45" s="16"/>
    </row>
    <row r="46" spans="1:11" ht="41.25" customHeight="1" thickBot="1">
      <c r="A46" s="64"/>
      <c r="B46" s="32"/>
      <c r="C46" s="32"/>
      <c r="D46" s="32"/>
      <c r="E46" s="32"/>
      <c r="F46" s="33"/>
      <c r="G46" s="34"/>
      <c r="H46" s="34"/>
      <c r="I46" s="34"/>
      <c r="J46" s="35"/>
      <c r="K46" s="110"/>
    </row>
    <row r="47" spans="1:11" ht="18.75" thickBot="1">
      <c r="A47" s="290" t="s">
        <v>52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2"/>
    </row>
    <row r="48" spans="1:11" ht="39" thickBot="1">
      <c r="A48" s="52">
        <v>1</v>
      </c>
      <c r="B48" s="53" t="s">
        <v>53</v>
      </c>
      <c r="C48" s="54">
        <v>2004</v>
      </c>
      <c r="D48" s="54">
        <v>2005</v>
      </c>
      <c r="E48" s="55" t="s">
        <v>54</v>
      </c>
      <c r="F48" s="60"/>
      <c r="G48" s="169">
        <v>200000</v>
      </c>
      <c r="H48" s="30">
        <v>400000</v>
      </c>
      <c r="I48" s="31"/>
      <c r="J48" s="61">
        <f>SUM(G48:I48)</f>
        <v>600000</v>
      </c>
      <c r="K48" s="56"/>
    </row>
    <row r="49" spans="1:11" ht="12.75">
      <c r="A49" s="64"/>
      <c r="B49" s="32"/>
      <c r="C49" s="32"/>
      <c r="D49" s="32"/>
      <c r="E49" s="32"/>
      <c r="F49" s="33"/>
      <c r="G49" s="34"/>
      <c r="H49" s="34"/>
      <c r="I49" s="34"/>
      <c r="J49" s="35"/>
      <c r="K49" s="110"/>
    </row>
    <row r="50" spans="1:11" ht="12.75">
      <c r="A50" s="64"/>
      <c r="B50" s="32"/>
      <c r="C50" s="32"/>
      <c r="D50" s="32"/>
      <c r="E50" s="32"/>
      <c r="F50" s="33"/>
      <c r="G50" s="34"/>
      <c r="H50" s="34"/>
      <c r="I50" s="34"/>
      <c r="J50" s="35"/>
      <c r="K50" s="110"/>
    </row>
    <row r="51" spans="1:11" ht="13.5" thickBot="1">
      <c r="A51" s="64"/>
      <c r="B51" s="32"/>
      <c r="C51" s="32"/>
      <c r="D51" s="32"/>
      <c r="E51" s="32"/>
      <c r="F51" s="33"/>
      <c r="G51" s="34"/>
      <c r="H51" s="34"/>
      <c r="I51" s="34"/>
      <c r="J51" s="35"/>
      <c r="K51" s="110"/>
    </row>
    <row r="52" spans="1:11" ht="18.75" thickBot="1">
      <c r="A52" s="287" t="s">
        <v>55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9"/>
    </row>
    <row r="53" spans="1:11" ht="51">
      <c r="A53" s="38">
        <v>1</v>
      </c>
      <c r="B53" s="135" t="s">
        <v>56</v>
      </c>
      <c r="C53" s="40">
        <v>2004</v>
      </c>
      <c r="D53" s="40">
        <v>2006</v>
      </c>
      <c r="E53" s="41" t="s">
        <v>57</v>
      </c>
      <c r="F53" s="43"/>
      <c r="G53" s="158"/>
      <c r="H53" s="19">
        <v>140000</v>
      </c>
      <c r="I53" s="20">
        <v>150000</v>
      </c>
      <c r="J53" s="45">
        <f>SUM(G53:I53)</f>
        <v>290000</v>
      </c>
      <c r="K53" s="42"/>
    </row>
    <row r="54" spans="1:11" ht="13.5" thickBot="1">
      <c r="A54" s="13">
        <v>2</v>
      </c>
      <c r="B54" s="120" t="s">
        <v>58</v>
      </c>
      <c r="C54" s="121">
        <v>2005</v>
      </c>
      <c r="D54" s="121">
        <v>2005</v>
      </c>
      <c r="E54" s="122" t="s">
        <v>59</v>
      </c>
      <c r="F54" s="123"/>
      <c r="G54" s="170"/>
      <c r="H54" s="124">
        <v>100000</v>
      </c>
      <c r="I54" s="125"/>
      <c r="J54" s="126">
        <f>SUM(F54:I54)</f>
        <v>100000</v>
      </c>
      <c r="K54" s="127"/>
    </row>
    <row r="55" spans="1:11" ht="12.75">
      <c r="A55" s="119">
        <v>3</v>
      </c>
      <c r="B55" s="137" t="s">
        <v>77</v>
      </c>
      <c r="C55" s="128">
        <v>2004</v>
      </c>
      <c r="D55" s="128"/>
      <c r="E55" s="128" t="s">
        <v>10</v>
      </c>
      <c r="F55" s="129"/>
      <c r="G55" s="171">
        <v>25000</v>
      </c>
      <c r="H55" s="128"/>
      <c r="I55" s="128"/>
      <c r="J55" s="130">
        <v>25000</v>
      </c>
      <c r="K55" s="128"/>
    </row>
    <row r="56" spans="1:11" ht="12.75">
      <c r="A56" s="64"/>
      <c r="B56" s="32"/>
      <c r="C56" s="32"/>
      <c r="D56" s="32"/>
      <c r="E56" s="32"/>
      <c r="F56" s="33"/>
      <c r="G56" s="34"/>
      <c r="H56" s="34"/>
      <c r="I56" s="34"/>
      <c r="J56" s="35"/>
      <c r="K56" s="110"/>
    </row>
    <row r="57" spans="1:11" ht="12.75">
      <c r="A57" s="109"/>
      <c r="B57" s="32"/>
      <c r="C57" s="32"/>
      <c r="D57" s="32"/>
      <c r="E57" s="32"/>
      <c r="F57" s="36"/>
      <c r="G57" s="32"/>
      <c r="H57" s="32"/>
      <c r="I57" s="32"/>
      <c r="J57" s="37"/>
      <c r="K57" s="110"/>
    </row>
    <row r="58" spans="1:11" ht="13.5" thickBot="1">
      <c r="A58" s="109"/>
      <c r="B58" s="32"/>
      <c r="C58" s="32"/>
      <c r="D58" s="32"/>
      <c r="E58" s="32"/>
      <c r="F58" s="36"/>
      <c r="G58" s="32"/>
      <c r="H58" s="32"/>
      <c r="I58" s="32"/>
      <c r="J58" s="37"/>
      <c r="K58" s="110"/>
    </row>
    <row r="59" spans="1:11" ht="18.75" thickBot="1">
      <c r="A59" s="282" t="s">
        <v>60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4"/>
    </row>
    <row r="60" spans="1:11" ht="25.5">
      <c r="A60" s="38">
        <v>1</v>
      </c>
      <c r="B60" s="138" t="s">
        <v>61</v>
      </c>
      <c r="C60" s="40">
        <v>2004</v>
      </c>
      <c r="D60" s="40">
        <v>2005</v>
      </c>
      <c r="E60" s="41" t="s">
        <v>62</v>
      </c>
      <c r="F60" s="117"/>
      <c r="G60" s="172"/>
      <c r="H60" s="19">
        <v>150000</v>
      </c>
      <c r="I60" s="19"/>
      <c r="J60" s="118">
        <f>SUM(G60:I60)</f>
        <v>150000</v>
      </c>
      <c r="K60" s="42"/>
    </row>
    <row r="62" ht="12.75" customHeight="1" thickBot="1"/>
    <row r="63" spans="2:10" ht="15.75">
      <c r="B63" s="91"/>
      <c r="C63" s="87"/>
      <c r="D63" s="87"/>
      <c r="E63" s="87"/>
      <c r="F63" s="88"/>
      <c r="G63" s="173">
        <v>2004</v>
      </c>
      <c r="H63" s="114">
        <v>2005</v>
      </c>
      <c r="I63" s="114">
        <v>2006</v>
      </c>
      <c r="J63" s="115" t="s">
        <v>71</v>
      </c>
    </row>
    <row r="64" spans="2:10" ht="18">
      <c r="B64" s="92"/>
      <c r="C64" s="32"/>
      <c r="D64" s="32"/>
      <c r="E64" s="32"/>
      <c r="F64" s="36"/>
      <c r="G64" s="174">
        <f>G5+G6+G8+G9+G11+G12+G14+G15+G17+G18+G20+G21+G22+G16</f>
        <v>3367406</v>
      </c>
      <c r="H64" s="94">
        <f>H5+H6+H8+H9+H11+H12+H14+H15+H17+H18+H20+H21+H22+H16</f>
        <v>5055249</v>
      </c>
      <c r="I64" s="94">
        <f>I5+I6+I8+I9+I11+I12+I14+I15+I16+I17+I18+I20+I21+I22</f>
        <v>5470000</v>
      </c>
      <c r="J64" s="100">
        <f>SUM(G64:I64)</f>
        <v>13892655</v>
      </c>
    </row>
    <row r="65" spans="2:10" ht="18">
      <c r="B65" s="92" t="s">
        <v>35</v>
      </c>
      <c r="C65" s="32"/>
      <c r="D65" s="32"/>
      <c r="E65" s="32"/>
      <c r="F65" s="36"/>
      <c r="G65" s="174">
        <f>G26</f>
        <v>250000</v>
      </c>
      <c r="H65" s="94">
        <f>H26</f>
        <v>600000</v>
      </c>
      <c r="I65" s="94">
        <f>I26</f>
        <v>600000</v>
      </c>
      <c r="J65" s="100">
        <f aca="true" t="shared" si="0" ref="J65:J70">SUM(G65:I65)</f>
        <v>1450000</v>
      </c>
    </row>
    <row r="66" spans="2:10" ht="18">
      <c r="B66" s="92" t="s">
        <v>68</v>
      </c>
      <c r="C66" s="32"/>
      <c r="D66" s="32"/>
      <c r="E66" s="32"/>
      <c r="F66" s="36"/>
      <c r="G66" s="174">
        <f>G32+G33+G34</f>
        <v>150000</v>
      </c>
      <c r="H66" s="94">
        <f>H32+H33+H34</f>
        <v>400000</v>
      </c>
      <c r="I66" s="94">
        <f>I32+I33+I34</f>
        <v>1250000</v>
      </c>
      <c r="J66" s="100">
        <f t="shared" si="0"/>
        <v>1800000</v>
      </c>
    </row>
    <row r="67" spans="2:10" ht="18">
      <c r="B67" s="92" t="s">
        <v>46</v>
      </c>
      <c r="C67" s="32"/>
      <c r="D67" s="32"/>
      <c r="E67" s="32"/>
      <c r="F67" s="36"/>
      <c r="G67" s="174">
        <f>G39+G40+G41+G42+G43</f>
        <v>940000</v>
      </c>
      <c r="H67" s="94">
        <f>H39+H40+H41+H42+H43</f>
        <v>400000</v>
      </c>
      <c r="I67" s="94">
        <f>I39+I40+I41+I42+I43</f>
        <v>1200000</v>
      </c>
      <c r="J67" s="100">
        <f t="shared" si="0"/>
        <v>2540000</v>
      </c>
    </row>
    <row r="68" spans="2:10" ht="18">
      <c r="B68" s="92" t="s">
        <v>69</v>
      </c>
      <c r="C68" s="32"/>
      <c r="D68" s="32"/>
      <c r="E68" s="32"/>
      <c r="F68" s="36"/>
      <c r="G68" s="174">
        <f>G48</f>
        <v>200000</v>
      </c>
      <c r="H68" s="94">
        <f>H48</f>
        <v>400000</v>
      </c>
      <c r="I68" s="94">
        <f>I48</f>
        <v>0</v>
      </c>
      <c r="J68" s="100">
        <f t="shared" si="0"/>
        <v>600000</v>
      </c>
    </row>
    <row r="69" spans="2:10" ht="18">
      <c r="B69" s="92" t="s">
        <v>70</v>
      </c>
      <c r="C69" s="32"/>
      <c r="D69" s="32"/>
      <c r="E69" s="32"/>
      <c r="F69" s="36"/>
      <c r="G69" s="174">
        <v>25000</v>
      </c>
      <c r="H69" s="94">
        <f>H53+H54</f>
        <v>240000</v>
      </c>
      <c r="I69" s="94">
        <f>I53+I54</f>
        <v>150000</v>
      </c>
      <c r="J69" s="100">
        <f t="shared" si="0"/>
        <v>415000</v>
      </c>
    </row>
    <row r="70" spans="2:10" ht="18.75" thickBot="1">
      <c r="B70" s="93" t="s">
        <v>60</v>
      </c>
      <c r="C70" s="89"/>
      <c r="D70" s="89"/>
      <c r="E70" s="89"/>
      <c r="F70" s="90"/>
      <c r="G70" s="175">
        <v>0</v>
      </c>
      <c r="H70" s="113">
        <f>H60</f>
        <v>150000</v>
      </c>
      <c r="I70" s="113">
        <f>I60</f>
        <v>0</v>
      </c>
      <c r="J70" s="112">
        <f t="shared" si="0"/>
        <v>150000</v>
      </c>
    </row>
    <row r="71" spans="2:10" ht="18.75" thickBot="1">
      <c r="B71" s="111" t="s">
        <v>71</v>
      </c>
      <c r="C71" s="89"/>
      <c r="D71" s="89"/>
      <c r="E71" s="89"/>
      <c r="F71" s="90"/>
      <c r="G71" s="176">
        <f>SUM(G64:G69)</f>
        <v>4932406</v>
      </c>
      <c r="H71" s="107">
        <f>SUM(H64:H70)</f>
        <v>7245249</v>
      </c>
      <c r="I71" s="107">
        <f>SUM(I64:I70)</f>
        <v>8670000</v>
      </c>
      <c r="J71" s="108">
        <f>J64+J65+J66+J67+J68+J69+J70</f>
        <v>20847655</v>
      </c>
    </row>
    <row r="74" ht="12.75">
      <c r="H74" s="81"/>
    </row>
    <row r="76" ht="12.75">
      <c r="H76" s="81"/>
    </row>
  </sheetData>
  <mergeCells count="21">
    <mergeCell ref="L5:L22"/>
    <mergeCell ref="J2:J3"/>
    <mergeCell ref="K2:K3"/>
    <mergeCell ref="A4:K4"/>
    <mergeCell ref="A7:K7"/>
    <mergeCell ref="A2:A3"/>
    <mergeCell ref="B2:B3"/>
    <mergeCell ref="A59:K59"/>
    <mergeCell ref="A38:J38"/>
    <mergeCell ref="F2:F3"/>
    <mergeCell ref="G2:I2"/>
    <mergeCell ref="A52:K52"/>
    <mergeCell ref="A47:K47"/>
    <mergeCell ref="A31:K31"/>
    <mergeCell ref="D2:D3"/>
    <mergeCell ref="A10:K10"/>
    <mergeCell ref="A19:K19"/>
    <mergeCell ref="A25:K25"/>
    <mergeCell ref="A13:K13"/>
    <mergeCell ref="E2:E3"/>
    <mergeCell ref="C2:C3"/>
  </mergeCells>
  <printOptions horizontalCentered="1" verticalCentered="1"/>
  <pageMargins left="0.1968503937007874" right="0.1968503937007874" top="1.1811023622047245" bottom="0.1968503937007874" header="0.196850393700787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1">
      <selection activeCell="B59" sqref="B59:J67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9.00390625" style="0" customWidth="1"/>
    <col min="5" max="5" width="18.00390625" style="0" customWidth="1"/>
    <col min="6" max="6" width="12.125" style="0" customWidth="1"/>
    <col min="8" max="8" width="11.75390625" style="0" customWidth="1"/>
    <col min="10" max="10" width="10.25390625" style="0" customWidth="1"/>
    <col min="11" max="11" width="5.75390625" style="0" customWidth="1"/>
  </cols>
  <sheetData>
    <row r="1" ht="13.5" thickBot="1"/>
    <row r="2" spans="1:11" ht="12.75">
      <c r="A2" s="307"/>
      <c r="B2" s="285"/>
      <c r="C2" s="285"/>
      <c r="D2" s="285"/>
      <c r="E2" s="285"/>
      <c r="F2" s="285"/>
      <c r="G2" s="285"/>
      <c r="H2" s="285"/>
      <c r="I2" s="285"/>
      <c r="J2" s="285"/>
      <c r="K2" s="301"/>
    </row>
    <row r="3" spans="1:11" ht="13.5" thickBot="1">
      <c r="A3" s="308"/>
      <c r="B3" s="286"/>
      <c r="C3" s="286"/>
      <c r="D3" s="286"/>
      <c r="E3" s="286"/>
      <c r="F3" s="286"/>
      <c r="G3" s="116"/>
      <c r="H3" s="116"/>
      <c r="I3" s="116"/>
      <c r="J3" s="286"/>
      <c r="K3" s="302"/>
    </row>
    <row r="4" spans="1:11" ht="18.75" thickBot="1">
      <c r="A4" s="303"/>
      <c r="B4" s="304"/>
      <c r="C4" s="304"/>
      <c r="D4" s="304"/>
      <c r="E4" s="304"/>
      <c r="F4" s="304"/>
      <c r="G4" s="305"/>
      <c r="H4" s="305"/>
      <c r="I4" s="305"/>
      <c r="J4" s="304"/>
      <c r="K4" s="306"/>
    </row>
    <row r="5" spans="1:11" ht="12.75">
      <c r="A5" s="10"/>
      <c r="B5" s="140"/>
      <c r="C5" s="3"/>
      <c r="D5" s="3"/>
      <c r="E5" s="3"/>
      <c r="F5" s="17"/>
      <c r="G5" s="139"/>
      <c r="H5" s="143"/>
      <c r="I5" s="20"/>
      <c r="J5" s="18"/>
      <c r="K5" s="11"/>
    </row>
    <row r="6" spans="1:11" ht="13.5" thickBot="1">
      <c r="A6" s="145"/>
      <c r="B6" s="185"/>
      <c r="C6" s="144"/>
      <c r="D6" s="144"/>
      <c r="E6" s="144"/>
      <c r="F6" s="146"/>
      <c r="G6" s="157"/>
      <c r="H6" s="147"/>
      <c r="I6" s="148"/>
      <c r="J6" s="149"/>
      <c r="K6" s="150"/>
    </row>
    <row r="7" spans="1:11" ht="18.75" thickBot="1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78"/>
    </row>
    <row r="8" spans="1:11" ht="12.75">
      <c r="A8" s="184"/>
      <c r="B8" s="135"/>
      <c r="C8" s="76"/>
      <c r="D8" s="76"/>
      <c r="E8" s="76"/>
      <c r="F8" s="43"/>
      <c r="G8" s="158"/>
      <c r="H8" s="172"/>
      <c r="I8" s="20"/>
      <c r="J8" s="45"/>
      <c r="K8" s="42"/>
    </row>
    <row r="9" spans="1:11" ht="12.75">
      <c r="A9" s="187"/>
      <c r="B9" s="186"/>
      <c r="C9" s="188"/>
      <c r="D9" s="188"/>
      <c r="E9" s="3"/>
      <c r="F9" s="180"/>
      <c r="G9" s="181"/>
      <c r="H9" s="182"/>
      <c r="I9" s="4"/>
      <c r="J9" s="183"/>
      <c r="K9" s="178"/>
    </row>
    <row r="10" spans="1:11" ht="13.5" thickBot="1">
      <c r="A10" s="13"/>
      <c r="B10" s="67"/>
      <c r="C10" s="74"/>
      <c r="D10" s="74"/>
      <c r="E10" s="74"/>
      <c r="F10" s="44"/>
      <c r="G10" s="159"/>
      <c r="H10" s="147"/>
      <c r="I10" s="21"/>
      <c r="J10" s="46"/>
      <c r="K10" s="16"/>
    </row>
    <row r="11" spans="2:12" ht="18.75" thickBot="1"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78"/>
    </row>
    <row r="12" spans="1:11" ht="12.75">
      <c r="A12" s="75"/>
      <c r="B12" s="189"/>
      <c r="C12" s="76"/>
      <c r="D12" s="76"/>
      <c r="E12" s="76"/>
      <c r="F12" s="43"/>
      <c r="G12" s="158"/>
      <c r="H12" s="143"/>
      <c r="I12" s="20"/>
      <c r="J12" s="45"/>
      <c r="K12" s="42"/>
    </row>
    <row r="13" spans="1:11" ht="13.5" thickBot="1">
      <c r="A13" s="73"/>
      <c r="B13" s="133"/>
      <c r="C13" s="74"/>
      <c r="D13" s="74"/>
      <c r="E13" s="74"/>
      <c r="F13" s="44"/>
      <c r="G13" s="159"/>
      <c r="H13" s="177"/>
      <c r="I13" s="21"/>
      <c r="J13" s="46"/>
      <c r="K13" s="16"/>
    </row>
    <row r="14" spans="1:11" ht="18.75" thickBot="1">
      <c r="A14" s="282"/>
      <c r="B14" s="283"/>
      <c r="C14" s="283"/>
      <c r="D14" s="283"/>
      <c r="E14" s="283"/>
      <c r="F14" s="283"/>
      <c r="G14" s="283"/>
      <c r="H14" s="283"/>
      <c r="I14" s="283"/>
      <c r="J14" s="283"/>
      <c r="K14" s="284"/>
    </row>
    <row r="15" spans="1:11" ht="12.75">
      <c r="A15" s="75"/>
      <c r="B15" s="190"/>
      <c r="C15" s="76"/>
      <c r="D15" s="76"/>
      <c r="E15" s="76"/>
      <c r="F15" s="43"/>
      <c r="G15" s="139"/>
      <c r="H15" s="191"/>
      <c r="I15" s="102"/>
      <c r="J15" s="45"/>
      <c r="K15" s="80"/>
    </row>
    <row r="16" spans="1:11" ht="12.75">
      <c r="A16" s="12"/>
      <c r="B16" s="132"/>
      <c r="C16" s="151"/>
      <c r="D16" s="151"/>
      <c r="E16" s="151"/>
      <c r="F16" s="152"/>
      <c r="G16" s="160"/>
      <c r="H16" s="192"/>
      <c r="I16" s="154"/>
      <c r="J16" s="155"/>
      <c r="K16" s="78"/>
    </row>
    <row r="17" spans="1:11" ht="12.75">
      <c r="A17" s="12"/>
      <c r="B17" s="156"/>
      <c r="C17" s="151"/>
      <c r="D17" s="151"/>
      <c r="E17" s="151"/>
      <c r="F17" s="152"/>
      <c r="G17" s="161"/>
      <c r="H17" s="153"/>
      <c r="I17" s="154"/>
      <c r="J17" s="155"/>
      <c r="K17" s="78"/>
    </row>
    <row r="18" spans="1:11" ht="12.75">
      <c r="A18" s="12"/>
      <c r="B18" s="6"/>
      <c r="C18" s="3"/>
      <c r="D18" s="3"/>
      <c r="E18" s="3"/>
      <c r="F18" s="17"/>
      <c r="G18" s="160"/>
      <c r="H18" s="103"/>
      <c r="I18" s="104"/>
      <c r="J18" s="18"/>
      <c r="K18" s="78"/>
    </row>
    <row r="19" spans="1:11" ht="13.5" thickBot="1">
      <c r="A19" s="73"/>
      <c r="B19" s="77"/>
      <c r="C19" s="74"/>
      <c r="D19" s="74"/>
      <c r="E19" s="74"/>
      <c r="F19" s="44"/>
      <c r="G19" s="157"/>
      <c r="H19" s="105"/>
      <c r="I19" s="106"/>
      <c r="J19" s="46"/>
      <c r="K19" s="47"/>
    </row>
    <row r="20" spans="1:11" ht="19.5" thickBot="1">
      <c r="A20" s="279"/>
      <c r="B20" s="298"/>
      <c r="C20" s="298"/>
      <c r="D20" s="298"/>
      <c r="E20" s="298"/>
      <c r="F20" s="298"/>
      <c r="G20" s="298"/>
      <c r="H20" s="298"/>
      <c r="I20" s="298"/>
      <c r="J20" s="298"/>
      <c r="K20" s="299"/>
    </row>
    <row r="21" spans="1:11" ht="12.75">
      <c r="A21" s="75"/>
      <c r="B21" s="190"/>
      <c r="C21" s="76"/>
      <c r="D21" s="76"/>
      <c r="E21" s="76"/>
      <c r="F21" s="43"/>
      <c r="G21" s="158"/>
      <c r="H21" s="143"/>
      <c r="I21" s="20"/>
      <c r="J21" s="45"/>
      <c r="K21" s="42"/>
    </row>
    <row r="22" spans="1:11" ht="12.75">
      <c r="A22" s="12"/>
      <c r="B22" s="132"/>
      <c r="C22" s="3"/>
      <c r="D22" s="3"/>
      <c r="E22" s="3"/>
      <c r="F22" s="17"/>
      <c r="G22" s="162"/>
      <c r="H22" s="182"/>
      <c r="I22" s="22"/>
      <c r="J22" s="18"/>
      <c r="K22" s="11"/>
    </row>
    <row r="23" spans="1:11" ht="13.5" thickBot="1">
      <c r="A23" s="73"/>
      <c r="B23" s="133"/>
      <c r="C23" s="74"/>
      <c r="D23" s="74"/>
      <c r="E23" s="74"/>
      <c r="F23" s="44"/>
      <c r="G23" s="159"/>
      <c r="H23" s="177"/>
      <c r="I23" s="21"/>
      <c r="J23" s="46"/>
      <c r="K23" s="16"/>
    </row>
    <row r="24" spans="1:11" ht="12.75">
      <c r="A24" s="109"/>
      <c r="B24" s="63"/>
      <c r="C24" s="62"/>
      <c r="D24" s="62"/>
      <c r="E24" s="62"/>
      <c r="F24" s="49"/>
      <c r="G24" s="50"/>
      <c r="H24" s="50"/>
      <c r="I24" s="50"/>
      <c r="J24" s="51"/>
      <c r="K24" s="110"/>
    </row>
    <row r="25" spans="1:11" ht="13.5" thickBot="1">
      <c r="A25" s="109"/>
      <c r="B25" s="63"/>
      <c r="C25" s="62"/>
      <c r="D25" s="62"/>
      <c r="E25" s="62"/>
      <c r="F25" s="49"/>
      <c r="G25" s="50"/>
      <c r="H25" s="50"/>
      <c r="I25" s="50"/>
      <c r="J25" s="51"/>
      <c r="K25" s="110"/>
    </row>
    <row r="26" spans="1:11" ht="18.75" thickBot="1">
      <c r="A26" s="282"/>
      <c r="B26" s="283"/>
      <c r="C26" s="283"/>
      <c r="D26" s="283"/>
      <c r="E26" s="283"/>
      <c r="F26" s="283"/>
      <c r="G26" s="283"/>
      <c r="H26" s="283"/>
      <c r="I26" s="283"/>
      <c r="J26" s="283"/>
      <c r="K26" s="284"/>
    </row>
    <row r="27" spans="1:11" ht="13.5" thickBot="1">
      <c r="A27" s="52"/>
      <c r="B27" s="134"/>
      <c r="C27" s="55"/>
      <c r="D27" s="55"/>
      <c r="E27" s="55"/>
      <c r="F27" s="84"/>
      <c r="G27" s="163"/>
      <c r="H27" s="193"/>
      <c r="I27" s="86"/>
      <c r="J27" s="85"/>
      <c r="K27" s="56"/>
    </row>
    <row r="28" spans="1:11" ht="12.75">
      <c r="A28" s="64"/>
      <c r="B28" s="82"/>
      <c r="C28" s="48"/>
      <c r="D28" s="48"/>
      <c r="E28" s="48"/>
      <c r="F28" s="57"/>
      <c r="G28" s="58"/>
      <c r="H28" s="58"/>
      <c r="I28" s="58"/>
      <c r="J28" s="59"/>
      <c r="K28" s="110"/>
    </row>
    <row r="29" spans="1:11" ht="12.75">
      <c r="A29" s="64"/>
      <c r="B29" s="32"/>
      <c r="C29" s="48"/>
      <c r="D29" s="48"/>
      <c r="E29" s="48"/>
      <c r="F29" s="57"/>
      <c r="G29" s="58"/>
      <c r="H29" s="58"/>
      <c r="I29" s="58"/>
      <c r="J29" s="59"/>
      <c r="K29" s="110"/>
    </row>
    <row r="30" spans="1:11" ht="12.75">
      <c r="A30" s="64"/>
      <c r="B30" s="32"/>
      <c r="C30" s="48"/>
      <c r="D30" s="48"/>
      <c r="E30" s="48"/>
      <c r="F30" s="57"/>
      <c r="G30" s="58"/>
      <c r="H30" s="58"/>
      <c r="I30" s="58"/>
      <c r="J30" s="59"/>
      <c r="K30" s="110"/>
    </row>
    <row r="31" spans="1:11" ht="13.5" thickBot="1">
      <c r="A31" s="64"/>
      <c r="B31" s="32"/>
      <c r="C31" s="48"/>
      <c r="D31" s="48"/>
      <c r="E31" s="48"/>
      <c r="F31" s="57"/>
      <c r="G31" s="58"/>
      <c r="H31" s="58"/>
      <c r="I31" s="58"/>
      <c r="J31" s="59"/>
      <c r="K31" s="110"/>
    </row>
    <row r="32" spans="1:11" ht="18.75" thickBot="1">
      <c r="A32" s="293"/>
      <c r="B32" s="294"/>
      <c r="C32" s="294"/>
      <c r="D32" s="294"/>
      <c r="E32" s="294"/>
      <c r="F32" s="294"/>
      <c r="G32" s="294"/>
      <c r="H32" s="294"/>
      <c r="I32" s="294"/>
      <c r="J32" s="294"/>
      <c r="K32" s="295"/>
    </row>
    <row r="33" spans="1:11" ht="12.75">
      <c r="A33" s="38"/>
      <c r="B33" s="68"/>
      <c r="C33" s="41"/>
      <c r="D33" s="41"/>
      <c r="E33" s="41"/>
      <c r="F33" s="69"/>
      <c r="G33" s="164"/>
      <c r="H33" s="25"/>
      <c r="I33" s="26"/>
      <c r="J33" s="71"/>
      <c r="K33" s="42"/>
    </row>
    <row r="34" spans="1:11" ht="12.75">
      <c r="A34" s="10"/>
      <c r="B34" s="6"/>
      <c r="C34" s="7"/>
      <c r="D34" s="7"/>
      <c r="E34" s="7"/>
      <c r="F34" s="23"/>
      <c r="G34" s="165"/>
      <c r="H34" s="9"/>
      <c r="I34" s="27"/>
      <c r="J34" s="24"/>
      <c r="K34" s="11"/>
    </row>
    <row r="35" spans="1:11" ht="13.5" thickBot="1">
      <c r="A35" s="13"/>
      <c r="B35" s="133"/>
      <c r="C35" s="14"/>
      <c r="D35" s="14"/>
      <c r="E35" s="14"/>
      <c r="F35" s="70"/>
      <c r="G35" s="166"/>
      <c r="H35" s="142"/>
      <c r="I35" s="29"/>
      <c r="J35" s="72"/>
      <c r="K35" s="16"/>
    </row>
    <row r="36" spans="1:11" ht="12.75">
      <c r="A36" s="64"/>
      <c r="B36" s="32"/>
      <c r="C36" s="48"/>
      <c r="D36" s="48"/>
      <c r="E36" s="48"/>
      <c r="F36" s="57"/>
      <c r="G36" s="32"/>
      <c r="H36" s="58"/>
      <c r="I36" s="58"/>
      <c r="J36" s="59"/>
      <c r="K36" s="110"/>
    </row>
    <row r="37" spans="1:11" ht="12.75">
      <c r="A37" s="64"/>
      <c r="B37" s="32"/>
      <c r="C37" s="48"/>
      <c r="D37" s="48"/>
      <c r="E37" s="48"/>
      <c r="F37" s="57"/>
      <c r="G37" s="58"/>
      <c r="H37" s="58"/>
      <c r="I37" s="58"/>
      <c r="J37" s="59"/>
      <c r="K37" s="110"/>
    </row>
    <row r="38" spans="1:11" ht="13.5" thickBot="1">
      <c r="A38" s="64"/>
      <c r="B38" s="32"/>
      <c r="C38" s="48"/>
      <c r="D38" s="48"/>
      <c r="E38" s="48"/>
      <c r="F38" s="57"/>
      <c r="G38" s="58"/>
      <c r="H38" s="58"/>
      <c r="I38" s="58"/>
      <c r="J38" s="59"/>
      <c r="K38" s="110"/>
    </row>
    <row r="39" spans="1:11" ht="18.75" thickBot="1">
      <c r="A39" s="282"/>
      <c r="B39" s="283"/>
      <c r="C39" s="283"/>
      <c r="D39" s="283"/>
      <c r="E39" s="283"/>
      <c r="F39" s="283"/>
      <c r="G39" s="283"/>
      <c r="H39" s="283"/>
      <c r="I39" s="283"/>
      <c r="J39" s="283"/>
      <c r="K39" s="66"/>
    </row>
    <row r="40" spans="1:11" ht="12.75">
      <c r="A40" s="38"/>
      <c r="B40" s="135"/>
      <c r="C40" s="41"/>
      <c r="D40" s="41"/>
      <c r="E40" s="41"/>
      <c r="F40" s="69"/>
      <c r="G40" s="164"/>
      <c r="H40" s="194"/>
      <c r="I40" s="26"/>
      <c r="J40" s="71"/>
      <c r="K40" s="42"/>
    </row>
    <row r="41" spans="1:11" ht="12.75">
      <c r="A41" s="10"/>
      <c r="B41" s="136"/>
      <c r="C41" s="7"/>
      <c r="D41" s="7"/>
      <c r="E41" s="7"/>
      <c r="F41" s="23"/>
      <c r="G41" s="165"/>
      <c r="H41" s="195"/>
      <c r="I41" s="27"/>
      <c r="J41" s="24"/>
      <c r="K41" s="11"/>
    </row>
    <row r="42" spans="1:11" ht="12.75">
      <c r="A42" s="10"/>
      <c r="B42" s="136"/>
      <c r="C42" s="7"/>
      <c r="D42" s="7"/>
      <c r="E42" s="7"/>
      <c r="F42" s="23"/>
      <c r="G42" s="165"/>
      <c r="H42" s="195"/>
      <c r="I42" s="27"/>
      <c r="J42" s="24"/>
      <c r="K42" s="11"/>
    </row>
    <row r="43" spans="1:11" ht="12.75">
      <c r="A43" s="10"/>
      <c r="B43" s="136"/>
      <c r="C43" s="7"/>
      <c r="D43" s="7"/>
      <c r="E43" s="7"/>
      <c r="F43" s="23"/>
      <c r="G43" s="165"/>
      <c r="H43" s="195"/>
      <c r="I43" s="27"/>
      <c r="J43" s="24"/>
      <c r="K43" s="11"/>
    </row>
    <row r="44" spans="1:11" ht="13.5" thickBot="1">
      <c r="A44" s="10"/>
      <c r="B44" s="136"/>
      <c r="C44" s="7"/>
      <c r="D44" s="7"/>
      <c r="E44" s="7"/>
      <c r="F44" s="23"/>
      <c r="G44" s="166"/>
      <c r="H44" s="142"/>
      <c r="I44" s="29"/>
      <c r="J44" s="24"/>
      <c r="K44" s="11"/>
    </row>
    <row r="45" spans="1:11" ht="12.75">
      <c r="A45" s="10"/>
      <c r="B45" s="196"/>
      <c r="C45" s="7"/>
      <c r="D45" s="7"/>
      <c r="E45" s="7"/>
      <c r="F45" s="8"/>
      <c r="G45" s="167"/>
      <c r="H45" s="141"/>
      <c r="I45" s="97"/>
      <c r="J45" s="95"/>
      <c r="K45" s="11"/>
    </row>
    <row r="46" spans="1:11" ht="13.5" thickBot="1">
      <c r="A46" s="13"/>
      <c r="B46" s="99"/>
      <c r="C46" s="14"/>
      <c r="D46" s="14"/>
      <c r="E46" s="14"/>
      <c r="F46" s="65"/>
      <c r="G46" s="168"/>
      <c r="H46" s="28"/>
      <c r="I46" s="28"/>
      <c r="J46" s="96"/>
      <c r="K46" s="16"/>
    </row>
    <row r="47" spans="1:11" ht="13.5" thickBot="1">
      <c r="A47" s="64"/>
      <c r="B47" s="32"/>
      <c r="C47" s="32"/>
      <c r="D47" s="32"/>
      <c r="E47" s="32"/>
      <c r="F47" s="33"/>
      <c r="G47" s="34"/>
      <c r="H47" s="34"/>
      <c r="I47" s="34"/>
      <c r="J47" s="35"/>
      <c r="K47" s="110"/>
    </row>
    <row r="48" spans="1:11" ht="18.75" thickBot="1">
      <c r="A48" s="290"/>
      <c r="B48" s="291"/>
      <c r="C48" s="291"/>
      <c r="D48" s="291"/>
      <c r="E48" s="291"/>
      <c r="F48" s="291"/>
      <c r="G48" s="291"/>
      <c r="H48" s="291"/>
      <c r="I48" s="291"/>
      <c r="J48" s="291"/>
      <c r="K48" s="292"/>
    </row>
    <row r="49" spans="1:11" ht="13.5" thickBot="1">
      <c r="A49" s="52"/>
      <c r="B49" s="53"/>
      <c r="C49" s="54"/>
      <c r="D49" s="54"/>
      <c r="E49" s="55"/>
      <c r="F49" s="60"/>
      <c r="G49" s="169"/>
      <c r="H49" s="30"/>
      <c r="I49" s="31"/>
      <c r="J49" s="61"/>
      <c r="K49" s="56"/>
    </row>
    <row r="50" spans="1:11" ht="18.75" thickBot="1">
      <c r="A50" s="287"/>
      <c r="B50" s="288"/>
      <c r="C50" s="288"/>
      <c r="D50" s="288"/>
      <c r="E50" s="288"/>
      <c r="F50" s="288"/>
      <c r="G50" s="288"/>
      <c r="H50" s="288"/>
      <c r="I50" s="288"/>
      <c r="J50" s="288"/>
      <c r="K50" s="289"/>
    </row>
    <row r="51" spans="1:11" ht="12.75">
      <c r="A51" s="197"/>
      <c r="B51" s="198"/>
      <c r="C51" s="199"/>
      <c r="D51" s="199"/>
      <c r="E51" s="200"/>
      <c r="F51" s="201"/>
      <c r="G51" s="202"/>
      <c r="H51" s="203"/>
      <c r="I51" s="204"/>
      <c r="J51" s="205"/>
      <c r="K51" s="66"/>
    </row>
    <row r="52" spans="1:11" ht="12.75">
      <c r="A52" s="179"/>
      <c r="B52" s="206"/>
      <c r="C52" s="7"/>
      <c r="D52" s="178"/>
      <c r="E52" s="7"/>
      <c r="F52" s="180"/>
      <c r="G52" s="181"/>
      <c r="H52" s="182"/>
      <c r="I52" s="4"/>
      <c r="J52" s="183"/>
      <c r="K52" s="178"/>
    </row>
    <row r="53" spans="1:11" ht="12.75">
      <c r="A53" s="207"/>
      <c r="B53" s="210"/>
      <c r="C53" s="121"/>
      <c r="D53" s="121"/>
      <c r="E53" s="122"/>
      <c r="F53" s="123"/>
      <c r="G53" s="170"/>
      <c r="H53" s="211"/>
      <c r="I53" s="125"/>
      <c r="J53" s="126"/>
      <c r="K53" s="127"/>
    </row>
    <row r="54" spans="1:11" ht="13.5" thickBot="1">
      <c r="A54" s="209"/>
      <c r="B54" s="208"/>
      <c r="C54" s="128"/>
      <c r="D54" s="128"/>
      <c r="E54" s="128"/>
      <c r="F54" s="129"/>
      <c r="G54" s="171"/>
      <c r="H54" s="128"/>
      <c r="I54" s="128"/>
      <c r="J54" s="130"/>
      <c r="K54" s="128"/>
    </row>
    <row r="55" spans="1:11" ht="18.75" thickBot="1">
      <c r="A55" s="282"/>
      <c r="B55" s="283"/>
      <c r="C55" s="283"/>
      <c r="D55" s="283"/>
      <c r="E55" s="283"/>
      <c r="F55" s="283"/>
      <c r="G55" s="283"/>
      <c r="H55" s="283"/>
      <c r="I55" s="283"/>
      <c r="J55" s="283"/>
      <c r="K55" s="284"/>
    </row>
    <row r="56" spans="1:11" ht="12.75">
      <c r="A56" s="38"/>
      <c r="B56" s="138"/>
      <c r="C56" s="40"/>
      <c r="D56" s="40"/>
      <c r="E56" s="41"/>
      <c r="F56" s="117"/>
      <c r="G56" s="172"/>
      <c r="H56" s="143"/>
      <c r="I56" s="19"/>
      <c r="J56" s="118"/>
      <c r="K56" s="42"/>
    </row>
    <row r="58" ht="13.5" thickBot="1"/>
    <row r="59" spans="2:10" ht="15.75">
      <c r="B59" s="91"/>
      <c r="C59" s="87"/>
      <c r="D59" s="87"/>
      <c r="E59" s="87"/>
      <c r="F59" s="88"/>
      <c r="G59" s="173">
        <v>2004</v>
      </c>
      <c r="H59" s="114">
        <v>2005</v>
      </c>
      <c r="I59" s="114">
        <v>2006</v>
      </c>
      <c r="J59" s="115" t="s">
        <v>71</v>
      </c>
    </row>
    <row r="60" spans="2:10" ht="18">
      <c r="B60" s="92"/>
      <c r="C60" s="32"/>
      <c r="D60" s="32"/>
      <c r="E60" s="32"/>
      <c r="F60" s="36"/>
      <c r="G60" s="174">
        <f>G1+G2+G4+G5+G7+G8+G10+G11+G13+G14+G16+G17+G18+G12</f>
        <v>0</v>
      </c>
      <c r="H60" s="94">
        <f>H1+H2+H4+H5+H7+H8+H10+H11+H13+H14+H16+H17+H18+H12</f>
        <v>0</v>
      </c>
      <c r="I60" s="94">
        <f>I1+I2+I4+I5+I7+I8+I10+I11+I12+I13+I14+I16+I17+I18</f>
        <v>0</v>
      </c>
      <c r="J60" s="100">
        <f>SUM(G60:I60)</f>
        <v>0</v>
      </c>
    </row>
    <row r="61" spans="2:10" ht="18">
      <c r="B61" s="92" t="s">
        <v>35</v>
      </c>
      <c r="C61" s="32"/>
      <c r="D61" s="32"/>
      <c r="E61" s="32"/>
      <c r="F61" s="36"/>
      <c r="G61" s="174">
        <f>G22</f>
        <v>0</v>
      </c>
      <c r="H61" s="94">
        <f>H22</f>
        <v>0</v>
      </c>
      <c r="I61" s="94">
        <f>I22</f>
        <v>0</v>
      </c>
      <c r="J61" s="100">
        <f aca="true" t="shared" si="0" ref="J61:J66">SUM(G61:I61)</f>
        <v>0</v>
      </c>
    </row>
    <row r="62" spans="2:10" ht="18">
      <c r="B62" s="92" t="s">
        <v>68</v>
      </c>
      <c r="C62" s="32"/>
      <c r="D62" s="32"/>
      <c r="E62" s="32"/>
      <c r="F62" s="36"/>
      <c r="G62" s="174">
        <f>G28+G29+G30</f>
        <v>0</v>
      </c>
      <c r="H62" s="94">
        <f>H28+H29+H30</f>
        <v>0</v>
      </c>
      <c r="I62" s="94">
        <f>I28+I29+I30</f>
        <v>0</v>
      </c>
      <c r="J62" s="100">
        <f t="shared" si="0"/>
        <v>0</v>
      </c>
    </row>
    <row r="63" spans="2:10" ht="18">
      <c r="B63" s="92" t="s">
        <v>46</v>
      </c>
      <c r="C63" s="32"/>
      <c r="D63" s="32"/>
      <c r="E63" s="32"/>
      <c r="F63" s="36"/>
      <c r="G63" s="174">
        <f>G35+G36+G37+G38+G39</f>
        <v>0</v>
      </c>
      <c r="H63" s="94">
        <f>H35+H36+H37+H38+H39</f>
        <v>0</v>
      </c>
      <c r="I63" s="94">
        <f>I35+I36+I37+I38+I39</f>
        <v>0</v>
      </c>
      <c r="J63" s="100">
        <f t="shared" si="0"/>
        <v>0</v>
      </c>
    </row>
    <row r="64" spans="2:10" ht="18">
      <c r="B64" s="92" t="s">
        <v>69</v>
      </c>
      <c r="C64" s="32"/>
      <c r="D64" s="32"/>
      <c r="E64" s="32"/>
      <c r="F64" s="36"/>
      <c r="G64" s="174">
        <f>G44</f>
        <v>0</v>
      </c>
      <c r="H64" s="94">
        <f>H44</f>
        <v>0</v>
      </c>
      <c r="I64" s="94">
        <f>I44</f>
        <v>0</v>
      </c>
      <c r="J64" s="100">
        <f t="shared" si="0"/>
        <v>0</v>
      </c>
    </row>
    <row r="65" spans="2:10" ht="18">
      <c r="B65" s="92" t="s">
        <v>70</v>
      </c>
      <c r="C65" s="32"/>
      <c r="D65" s="32"/>
      <c r="E65" s="32"/>
      <c r="F65" s="36"/>
      <c r="G65" s="174">
        <v>25000</v>
      </c>
      <c r="H65" s="94">
        <f>H49+H50</f>
        <v>0</v>
      </c>
      <c r="I65" s="94">
        <f>I49+I50</f>
        <v>0</v>
      </c>
      <c r="J65" s="100">
        <f t="shared" si="0"/>
        <v>25000</v>
      </c>
    </row>
    <row r="66" spans="2:10" ht="18.75" thickBot="1">
      <c r="B66" s="93" t="s">
        <v>60</v>
      </c>
      <c r="C66" s="89"/>
      <c r="D66" s="89"/>
      <c r="E66" s="89"/>
      <c r="F66" s="90"/>
      <c r="G66" s="175">
        <v>0</v>
      </c>
      <c r="H66" s="113">
        <f>H56</f>
        <v>0</v>
      </c>
      <c r="I66" s="113">
        <f>I56</f>
        <v>0</v>
      </c>
      <c r="J66" s="112">
        <f t="shared" si="0"/>
        <v>0</v>
      </c>
    </row>
    <row r="67" spans="2:10" ht="18.75" thickBot="1">
      <c r="B67" s="111" t="s">
        <v>71</v>
      </c>
      <c r="C67" s="89"/>
      <c r="D67" s="89"/>
      <c r="E67" s="89"/>
      <c r="F67" s="90"/>
      <c r="G67" s="176">
        <f>SUM(G60:G65)</f>
        <v>25000</v>
      </c>
      <c r="H67" s="107">
        <f>SUM(H60:H66)</f>
        <v>0</v>
      </c>
      <c r="I67" s="107">
        <f>SUM(I60:I66)</f>
        <v>0</v>
      </c>
      <c r="J67" s="108">
        <f>J60+J61+J62+J63+J64+J65+J66</f>
        <v>25000</v>
      </c>
    </row>
  </sheetData>
  <mergeCells count="20">
    <mergeCell ref="G2:I2"/>
    <mergeCell ref="J2:J3"/>
    <mergeCell ref="A2:A3"/>
    <mergeCell ref="B2:B3"/>
    <mergeCell ref="C2:C3"/>
    <mergeCell ref="D2:D3"/>
    <mergeCell ref="A14:K14"/>
    <mergeCell ref="A20:K20"/>
    <mergeCell ref="K2:K3"/>
    <mergeCell ref="A4:K4"/>
    <mergeCell ref="A7:K7"/>
    <mergeCell ref="B11:L11"/>
    <mergeCell ref="E2:E3"/>
    <mergeCell ref="F2:F3"/>
    <mergeCell ref="A50:K50"/>
    <mergeCell ref="A55:K55"/>
    <mergeCell ref="A26:K26"/>
    <mergeCell ref="A32:K32"/>
    <mergeCell ref="A39:J39"/>
    <mergeCell ref="A48:K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="60" workbookViewId="0" topLeftCell="A1">
      <selection activeCell="K15" sqref="K15"/>
    </sheetView>
  </sheetViews>
  <sheetFormatPr defaultColWidth="9.00390625" defaultRowHeight="12.75"/>
  <cols>
    <col min="1" max="1" width="4.875" style="0" customWidth="1"/>
    <col min="2" max="2" width="47.875" style="0" customWidth="1"/>
    <col min="3" max="3" width="8.875" style="0" customWidth="1"/>
    <col min="4" max="4" width="8.25390625" style="0" customWidth="1"/>
    <col min="5" max="5" width="15.00390625" style="0" customWidth="1"/>
    <col min="6" max="6" width="10.875" style="0" customWidth="1"/>
    <col min="7" max="7" width="10.75390625" style="0" customWidth="1"/>
    <col min="8" max="8" width="10.125" style="0" customWidth="1"/>
    <col min="9" max="9" width="10.25390625" style="0" customWidth="1"/>
    <col min="10" max="10" width="12.00390625" style="0" customWidth="1"/>
    <col min="12" max="12" width="10.375" style="0" hidden="1" customWidth="1"/>
  </cols>
  <sheetData>
    <row r="1" ht="15.75">
      <c r="J1" s="212"/>
    </row>
    <row r="2" ht="16.5" thickBot="1">
      <c r="J2" s="212"/>
    </row>
    <row r="3" spans="1:11" ht="12.75" customHeight="1">
      <c r="A3" s="307" t="s">
        <v>0</v>
      </c>
      <c r="B3" s="285" t="s">
        <v>1</v>
      </c>
      <c r="C3" s="285" t="s">
        <v>3</v>
      </c>
      <c r="D3" s="285" t="s">
        <v>8</v>
      </c>
      <c r="E3" s="285" t="s">
        <v>4</v>
      </c>
      <c r="F3" s="285" t="s">
        <v>5</v>
      </c>
      <c r="G3" s="285" t="s">
        <v>2</v>
      </c>
      <c r="H3" s="285"/>
      <c r="I3" s="285"/>
      <c r="J3" s="311" t="s">
        <v>7</v>
      </c>
      <c r="K3" s="301" t="s">
        <v>6</v>
      </c>
    </row>
    <row r="4" spans="1:11" ht="43.5" customHeight="1" thickBot="1">
      <c r="A4" s="308"/>
      <c r="B4" s="286"/>
      <c r="C4" s="286"/>
      <c r="D4" s="286"/>
      <c r="E4" s="286"/>
      <c r="F4" s="286"/>
      <c r="G4" s="116">
        <v>2004</v>
      </c>
      <c r="H4" s="116">
        <v>2005</v>
      </c>
      <c r="I4" s="116">
        <v>2006</v>
      </c>
      <c r="J4" s="312"/>
      <c r="K4" s="302"/>
    </row>
    <row r="6" spans="1:11" ht="10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8" customHeight="1" thickBot="1">
      <c r="A7" s="313" t="s">
        <v>40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1:11" ht="38.25">
      <c r="A8" s="38">
        <v>1</v>
      </c>
      <c r="B8" s="273" t="s">
        <v>9</v>
      </c>
      <c r="C8" s="76">
        <v>2003</v>
      </c>
      <c r="D8" s="76">
        <v>2005</v>
      </c>
      <c r="E8" s="265" t="s">
        <v>11</v>
      </c>
      <c r="F8" s="261">
        <v>70000</v>
      </c>
      <c r="G8" s="220">
        <v>217500</v>
      </c>
      <c r="H8" s="143"/>
      <c r="I8" s="19">
        <v>1200000</v>
      </c>
      <c r="J8" s="242">
        <f>SUM(G8:I8)</f>
        <v>1417500</v>
      </c>
      <c r="K8" s="80"/>
    </row>
    <row r="9" spans="1:11" ht="39" thickBot="1">
      <c r="A9" s="145">
        <v>2</v>
      </c>
      <c r="B9" s="185" t="s">
        <v>12</v>
      </c>
      <c r="C9" s="144" t="s">
        <v>13</v>
      </c>
      <c r="D9" s="144" t="s">
        <v>14</v>
      </c>
      <c r="E9" s="274" t="s">
        <v>10</v>
      </c>
      <c r="F9" s="276">
        <v>141000</v>
      </c>
      <c r="G9" s="218">
        <v>500000</v>
      </c>
      <c r="H9" s="147">
        <v>100000</v>
      </c>
      <c r="I9" s="147"/>
      <c r="J9" s="277">
        <f>SUM(G9:I9)</f>
        <v>600000</v>
      </c>
      <c r="K9" s="275"/>
    </row>
    <row r="12" spans="1:1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8.75" thickBot="1">
      <c r="A13" s="310" t="s">
        <v>65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</row>
    <row r="14" spans="1:11" ht="38.25">
      <c r="A14" s="184">
        <v>1</v>
      </c>
      <c r="B14" s="135" t="s">
        <v>78</v>
      </c>
      <c r="C14" s="76" t="s">
        <v>13</v>
      </c>
      <c r="D14" s="76" t="s">
        <v>15</v>
      </c>
      <c r="E14" s="265" t="s">
        <v>16</v>
      </c>
      <c r="F14" s="261"/>
      <c r="G14" s="172">
        <v>50000</v>
      </c>
      <c r="H14" s="172">
        <v>150000</v>
      </c>
      <c r="I14" s="19">
        <v>100000</v>
      </c>
      <c r="J14" s="242">
        <f>SUM(G14:I14)</f>
        <v>300000</v>
      </c>
      <c r="K14" s="80"/>
    </row>
    <row r="15" spans="1:11" ht="38.25">
      <c r="A15" s="219"/>
      <c r="B15" s="132" t="s">
        <v>89</v>
      </c>
      <c r="C15" s="188" t="s">
        <v>13</v>
      </c>
      <c r="D15" s="188" t="s">
        <v>15</v>
      </c>
      <c r="E15" s="266" t="s">
        <v>16</v>
      </c>
      <c r="F15" s="262"/>
      <c r="G15" s="181"/>
      <c r="H15" s="182">
        <v>300000</v>
      </c>
      <c r="I15" s="4"/>
      <c r="J15" s="243">
        <f>SUM(G15:I15)</f>
        <v>300000</v>
      </c>
      <c r="K15" s="78"/>
    </row>
    <row r="16" spans="1:11" ht="48.75" customHeight="1" thickBot="1">
      <c r="A16" s="13">
        <v>2</v>
      </c>
      <c r="B16" s="67" t="s">
        <v>17</v>
      </c>
      <c r="C16" s="74" t="s">
        <v>13</v>
      </c>
      <c r="D16" s="74" t="s">
        <v>15</v>
      </c>
      <c r="E16" s="267" t="s">
        <v>84</v>
      </c>
      <c r="F16" s="268">
        <v>30000</v>
      </c>
      <c r="G16" s="147">
        <v>70000</v>
      </c>
      <c r="H16" s="147">
        <v>120000</v>
      </c>
      <c r="I16" s="15">
        <v>170000</v>
      </c>
      <c r="J16" s="269">
        <f>SUM(G16:I16)</f>
        <v>360000</v>
      </c>
      <c r="K16" s="47"/>
    </row>
    <row r="17" spans="1:11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8.75" thickBot="1">
      <c r="A20" s="32"/>
      <c r="B20" s="310" t="s">
        <v>63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</row>
    <row r="21" spans="1:12" ht="51">
      <c r="A21" s="75">
        <v>1</v>
      </c>
      <c r="B21" s="189" t="s">
        <v>18</v>
      </c>
      <c r="C21" s="76" t="s">
        <v>13</v>
      </c>
      <c r="D21" s="76" t="s">
        <v>15</v>
      </c>
      <c r="E21" s="265" t="s">
        <v>19</v>
      </c>
      <c r="F21" s="261"/>
      <c r="G21" s="172"/>
      <c r="H21" s="143">
        <v>50000</v>
      </c>
      <c r="I21" s="19">
        <v>1000000</v>
      </c>
      <c r="J21" s="242">
        <f>SUM(G21:I21)</f>
        <v>1050000</v>
      </c>
      <c r="K21" s="80"/>
      <c r="L21" s="32"/>
    </row>
    <row r="22" spans="1:12" ht="64.5" thickBot="1">
      <c r="A22" s="73">
        <v>2</v>
      </c>
      <c r="B22" s="133" t="s">
        <v>20</v>
      </c>
      <c r="C22" s="74" t="s">
        <v>21</v>
      </c>
      <c r="D22" s="74" t="s">
        <v>15</v>
      </c>
      <c r="E22" s="267" t="s">
        <v>22</v>
      </c>
      <c r="F22" s="268">
        <v>60000</v>
      </c>
      <c r="G22" s="147">
        <v>100000</v>
      </c>
      <c r="H22" s="177"/>
      <c r="I22" s="15">
        <v>500000</v>
      </c>
      <c r="J22" s="269">
        <f>SUM(G22:I22)</f>
        <v>600000</v>
      </c>
      <c r="K22" s="47"/>
      <c r="L22" s="32"/>
    </row>
    <row r="26" spans="1:11" ht="18.75" thickBot="1">
      <c r="A26" s="310" t="s">
        <v>64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</row>
    <row r="27" spans="1:11" ht="150.75" customHeight="1">
      <c r="A27" s="75">
        <v>1</v>
      </c>
      <c r="B27" s="190" t="s">
        <v>85</v>
      </c>
      <c r="C27" s="76" t="s">
        <v>21</v>
      </c>
      <c r="D27" s="76" t="s">
        <v>15</v>
      </c>
      <c r="E27" s="265" t="s">
        <v>24</v>
      </c>
      <c r="F27" s="261">
        <v>600000</v>
      </c>
      <c r="G27" s="220">
        <v>900000</v>
      </c>
      <c r="H27" s="191">
        <v>540000</v>
      </c>
      <c r="I27" s="101">
        <v>1100000</v>
      </c>
      <c r="J27" s="242">
        <f>SUM(G27:I27)</f>
        <v>2540000</v>
      </c>
      <c r="K27" s="80"/>
    </row>
    <row r="28" spans="1:11" ht="81.75" customHeight="1">
      <c r="A28" s="12">
        <v>2</v>
      </c>
      <c r="B28" s="132" t="s">
        <v>25</v>
      </c>
      <c r="C28" s="151" t="s">
        <v>21</v>
      </c>
      <c r="D28" s="151" t="s">
        <v>15</v>
      </c>
      <c r="E28" s="270" t="s">
        <v>24</v>
      </c>
      <c r="F28" s="271">
        <v>480000</v>
      </c>
      <c r="G28" s="153">
        <f>847594+49906+100000</f>
        <v>997500</v>
      </c>
      <c r="H28" s="192">
        <v>1321445</v>
      </c>
      <c r="I28" s="153">
        <v>900000</v>
      </c>
      <c r="J28" s="272">
        <f>SUM(G28:I28)</f>
        <v>3218945</v>
      </c>
      <c r="K28" s="78"/>
    </row>
    <row r="29" spans="1:11" ht="25.5">
      <c r="A29" s="12">
        <v>3</v>
      </c>
      <c r="B29" s="132" t="s">
        <v>86</v>
      </c>
      <c r="C29" s="151" t="s">
        <v>13</v>
      </c>
      <c r="D29" s="151" t="s">
        <v>14</v>
      </c>
      <c r="E29" s="270" t="s">
        <v>24</v>
      </c>
      <c r="F29" s="271"/>
      <c r="G29" s="153">
        <v>2406</v>
      </c>
      <c r="H29" s="192">
        <v>807594</v>
      </c>
      <c r="I29" s="153">
        <v>0</v>
      </c>
      <c r="J29" s="272">
        <f>SUM(G29:I29)</f>
        <v>810000</v>
      </c>
      <c r="K29" s="78"/>
    </row>
    <row r="30" spans="1:11" ht="25.5">
      <c r="A30" s="12">
        <v>4</v>
      </c>
      <c r="B30" s="132" t="s">
        <v>26</v>
      </c>
      <c r="C30" s="3" t="s">
        <v>13</v>
      </c>
      <c r="D30" s="3" t="s">
        <v>15</v>
      </c>
      <c r="E30" s="266" t="s">
        <v>24</v>
      </c>
      <c r="F30" s="262"/>
      <c r="G30" s="153">
        <v>100000</v>
      </c>
      <c r="H30" s="192">
        <v>100000</v>
      </c>
      <c r="I30" s="103">
        <v>100000</v>
      </c>
      <c r="J30" s="243">
        <f>SUM(G30:I30)</f>
        <v>300000</v>
      </c>
      <c r="K30" s="78"/>
    </row>
    <row r="31" spans="1:11" ht="141" thickBot="1">
      <c r="A31" s="73">
        <v>5</v>
      </c>
      <c r="B31" s="281" t="s">
        <v>81</v>
      </c>
      <c r="C31" s="74" t="s">
        <v>13</v>
      </c>
      <c r="D31" s="74" t="s">
        <v>15</v>
      </c>
      <c r="E31" s="267" t="s">
        <v>28</v>
      </c>
      <c r="F31" s="268"/>
      <c r="G31" s="218">
        <v>200000</v>
      </c>
      <c r="H31" s="280">
        <v>100000</v>
      </c>
      <c r="I31" s="105">
        <v>300000</v>
      </c>
      <c r="J31" s="269">
        <f>SUM(G31:I31)</f>
        <v>600000</v>
      </c>
      <c r="K31" s="47"/>
    </row>
    <row r="32" ht="12.75">
      <c r="H32" s="81"/>
    </row>
    <row r="35" spans="1:11" ht="19.5" thickBot="1">
      <c r="A35" s="279" t="s">
        <v>66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9"/>
    </row>
    <row r="36" spans="1:11" ht="51">
      <c r="A36" s="75">
        <v>1</v>
      </c>
      <c r="B36" s="190" t="s">
        <v>29</v>
      </c>
      <c r="C36" s="76" t="s">
        <v>13</v>
      </c>
      <c r="D36" s="76" t="s">
        <v>15</v>
      </c>
      <c r="E36" s="265" t="s">
        <v>24</v>
      </c>
      <c r="F36" s="261"/>
      <c r="G36" s="172">
        <v>100000</v>
      </c>
      <c r="H36" s="143"/>
      <c r="I36" s="19"/>
      <c r="J36" s="242">
        <f>SUM(G36:I36)</f>
        <v>100000</v>
      </c>
      <c r="K36" s="80"/>
    </row>
    <row r="37" spans="1:11" ht="25.5">
      <c r="A37" s="12">
        <v>2</v>
      </c>
      <c r="B37" s="132" t="s">
        <v>30</v>
      </c>
      <c r="C37" s="3" t="s">
        <v>31</v>
      </c>
      <c r="D37" s="3" t="s">
        <v>32</v>
      </c>
      <c r="E37" s="266" t="s">
        <v>24</v>
      </c>
      <c r="F37" s="262">
        <v>300000</v>
      </c>
      <c r="G37" s="181">
        <v>130000</v>
      </c>
      <c r="H37" s="182">
        <v>150000</v>
      </c>
      <c r="I37" s="4">
        <v>100000</v>
      </c>
      <c r="J37" s="243">
        <f>SUM(G37:I37)</f>
        <v>380000</v>
      </c>
      <c r="K37" s="78"/>
    </row>
    <row r="38" spans="1:11" ht="51.75" thickBot="1">
      <c r="A38" s="73">
        <v>3</v>
      </c>
      <c r="B38" s="133" t="s">
        <v>88</v>
      </c>
      <c r="C38" s="74" t="s">
        <v>13</v>
      </c>
      <c r="D38" s="74" t="s">
        <v>14</v>
      </c>
      <c r="E38" s="267" t="s">
        <v>34</v>
      </c>
      <c r="F38" s="268"/>
      <c r="G38" s="147"/>
      <c r="H38" s="177"/>
      <c r="I38" s="15"/>
      <c r="J38" s="269">
        <f>SUM(G38:I38)</f>
        <v>0</v>
      </c>
      <c r="K38" s="47"/>
    </row>
    <row r="42" spans="1:11" ht="18.75" thickBot="1">
      <c r="A42" s="310" t="s">
        <v>35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</row>
    <row r="43" spans="1:11" ht="39" thickBot="1">
      <c r="A43" s="52">
        <v>1</v>
      </c>
      <c r="B43" s="134" t="s">
        <v>36</v>
      </c>
      <c r="C43" s="55">
        <v>2004</v>
      </c>
      <c r="D43" s="55">
        <v>2006</v>
      </c>
      <c r="E43" s="55" t="s">
        <v>37</v>
      </c>
      <c r="F43" s="229">
        <v>60000</v>
      </c>
      <c r="G43" s="230">
        <v>250000</v>
      </c>
      <c r="H43" s="193">
        <v>800000</v>
      </c>
      <c r="I43" s="83">
        <v>600000</v>
      </c>
      <c r="J43" s="231">
        <f>SUM(G43:I43)</f>
        <v>1650000</v>
      </c>
      <c r="K43" s="56"/>
    </row>
    <row r="47" spans="1:11" ht="18.75" thickBot="1">
      <c r="A47" s="310" t="s">
        <v>39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</row>
    <row r="48" spans="1:11" ht="51">
      <c r="A48" s="38">
        <v>1</v>
      </c>
      <c r="B48" s="68" t="s">
        <v>41</v>
      </c>
      <c r="C48" s="41">
        <v>2004</v>
      </c>
      <c r="D48" s="41">
        <v>2005</v>
      </c>
      <c r="E48" s="252" t="s">
        <v>44</v>
      </c>
      <c r="F48" s="255"/>
      <c r="G48" s="232">
        <v>150000</v>
      </c>
      <c r="H48" s="25">
        <v>200000</v>
      </c>
      <c r="I48" s="25"/>
      <c r="J48" s="249">
        <f>SUM(G48:I48)</f>
        <v>350000</v>
      </c>
      <c r="K48" s="80"/>
    </row>
    <row r="49" spans="1:11" ht="51">
      <c r="A49" s="10">
        <v>2</v>
      </c>
      <c r="B49" s="6" t="s">
        <v>42</v>
      </c>
      <c r="C49" s="7">
        <v>2006</v>
      </c>
      <c r="D49" s="7"/>
      <c r="E49" s="253" t="s">
        <v>44</v>
      </c>
      <c r="F49" s="256"/>
      <c r="G49" s="228"/>
      <c r="H49" s="9"/>
      <c r="I49" s="9">
        <v>1000000</v>
      </c>
      <c r="J49" s="250">
        <f>SUM(G49:I49)</f>
        <v>1000000</v>
      </c>
      <c r="K49" s="78"/>
    </row>
    <row r="50" spans="1:11" ht="26.25" thickBot="1">
      <c r="A50" s="13">
        <v>3</v>
      </c>
      <c r="B50" s="133" t="s">
        <v>43</v>
      </c>
      <c r="C50" s="14">
        <v>2004</v>
      </c>
      <c r="D50" s="14">
        <v>2006</v>
      </c>
      <c r="E50" s="254" t="s">
        <v>45</v>
      </c>
      <c r="F50" s="257"/>
      <c r="G50" s="168"/>
      <c r="H50" s="142"/>
      <c r="I50" s="28">
        <v>250000</v>
      </c>
      <c r="J50" s="251">
        <f>SUM(G50:I50)</f>
        <v>250000</v>
      </c>
      <c r="K50" s="47"/>
    </row>
    <row r="54" spans="1:11" ht="18.75" thickBot="1">
      <c r="A54" s="310" t="s">
        <v>46</v>
      </c>
      <c r="B54" s="310"/>
      <c r="C54" s="310"/>
      <c r="D54" s="310"/>
      <c r="E54" s="310"/>
      <c r="F54" s="310"/>
      <c r="G54" s="310"/>
      <c r="H54" s="310"/>
      <c r="I54" s="310"/>
      <c r="J54" s="310"/>
      <c r="K54" s="233"/>
    </row>
    <row r="55" spans="1:11" ht="25.5">
      <c r="A55" s="38">
        <v>1</v>
      </c>
      <c r="B55" s="135" t="s">
        <v>50</v>
      </c>
      <c r="C55" s="41">
        <v>2003</v>
      </c>
      <c r="D55" s="41">
        <v>2004</v>
      </c>
      <c r="E55" s="252" t="s">
        <v>45</v>
      </c>
      <c r="F55" s="255">
        <v>250000</v>
      </c>
      <c r="G55" s="234">
        <v>90000</v>
      </c>
      <c r="H55" s="213">
        <v>500000</v>
      </c>
      <c r="I55" s="235"/>
      <c r="J55" s="249">
        <f>SUM(G55:I55)</f>
        <v>590000</v>
      </c>
      <c r="K55" s="246"/>
    </row>
    <row r="56" spans="1:11" ht="25.5">
      <c r="A56" s="10">
        <v>2</v>
      </c>
      <c r="B56" s="136" t="s">
        <v>47</v>
      </c>
      <c r="C56" s="7">
        <v>2003</v>
      </c>
      <c r="D56" s="7">
        <v>2004</v>
      </c>
      <c r="E56" s="253" t="s">
        <v>45</v>
      </c>
      <c r="F56" s="256">
        <v>200000</v>
      </c>
      <c r="G56" s="217">
        <v>850000</v>
      </c>
      <c r="H56" s="214">
        <v>320000</v>
      </c>
      <c r="I56" s="95"/>
      <c r="J56" s="250">
        <f>SUM(G56:I56)</f>
        <v>1170000</v>
      </c>
      <c r="K56" s="247"/>
    </row>
    <row r="57" spans="1:11" ht="25.5">
      <c r="A57" s="10">
        <v>3</v>
      </c>
      <c r="B57" s="136" t="s">
        <v>48</v>
      </c>
      <c r="C57" s="7">
        <v>2005</v>
      </c>
      <c r="D57" s="7">
        <v>2006</v>
      </c>
      <c r="E57" s="253" t="s">
        <v>45</v>
      </c>
      <c r="F57" s="256"/>
      <c r="G57" s="217"/>
      <c r="H57" s="214"/>
      <c r="I57" s="95">
        <v>100000</v>
      </c>
      <c r="J57" s="250">
        <f>SUM(G57:I57)</f>
        <v>100000</v>
      </c>
      <c r="K57" s="247"/>
    </row>
    <row r="58" spans="1:11" ht="51">
      <c r="A58" s="10">
        <v>4</v>
      </c>
      <c r="B58" s="136" t="s">
        <v>49</v>
      </c>
      <c r="C58" s="7">
        <v>2006</v>
      </c>
      <c r="D58" s="7">
        <v>2009</v>
      </c>
      <c r="E58" s="253" t="s">
        <v>51</v>
      </c>
      <c r="F58" s="256"/>
      <c r="G58" s="217"/>
      <c r="H58" s="214"/>
      <c r="I58" s="95">
        <v>900000</v>
      </c>
      <c r="J58" s="250">
        <f>SUM(H58:I58)</f>
        <v>900000</v>
      </c>
      <c r="K58" s="247"/>
    </row>
    <row r="59" spans="1:11" ht="25.5">
      <c r="A59" s="10">
        <v>5</v>
      </c>
      <c r="B59" s="136" t="s">
        <v>67</v>
      </c>
      <c r="C59" s="7">
        <v>2005</v>
      </c>
      <c r="D59" s="7">
        <v>2006</v>
      </c>
      <c r="E59" s="253" t="s">
        <v>45</v>
      </c>
      <c r="F59" s="256"/>
      <c r="G59" s="217"/>
      <c r="H59" s="214"/>
      <c r="I59" s="95">
        <v>200000</v>
      </c>
      <c r="J59" s="250">
        <f>SUM(H59:I59)</f>
        <v>200000</v>
      </c>
      <c r="K59" s="247"/>
    </row>
    <row r="60" spans="1:11" ht="38.25">
      <c r="A60" s="10"/>
      <c r="B60" s="196" t="s">
        <v>87</v>
      </c>
      <c r="C60" s="7">
        <v>2005</v>
      </c>
      <c r="D60" s="7">
        <v>2005</v>
      </c>
      <c r="E60" s="253" t="s">
        <v>74</v>
      </c>
      <c r="F60" s="256"/>
      <c r="G60" s="228"/>
      <c r="H60" s="195"/>
      <c r="I60" s="9"/>
      <c r="J60" s="215">
        <v>244121</v>
      </c>
      <c r="K60" s="247"/>
    </row>
    <row r="61" spans="1:11" ht="26.25" thickBot="1">
      <c r="A61" s="13"/>
      <c r="B61" s="99" t="s">
        <v>73</v>
      </c>
      <c r="C61" s="14">
        <v>2006</v>
      </c>
      <c r="D61" s="14">
        <v>2006</v>
      </c>
      <c r="E61" s="254" t="s">
        <v>75</v>
      </c>
      <c r="F61" s="257"/>
      <c r="G61" s="168"/>
      <c r="H61" s="28"/>
      <c r="I61" s="28">
        <v>200000</v>
      </c>
      <c r="J61" s="216">
        <v>200000</v>
      </c>
      <c r="K61" s="248"/>
    </row>
    <row r="65" spans="1:11" ht="18.75" thickBot="1">
      <c r="A65" s="309" t="s">
        <v>52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09"/>
    </row>
    <row r="66" spans="1:11" ht="39" thickBot="1">
      <c r="A66" s="52">
        <v>1</v>
      </c>
      <c r="B66" s="53" t="s">
        <v>53</v>
      </c>
      <c r="C66" s="54">
        <v>2004</v>
      </c>
      <c r="D66" s="54">
        <v>2005</v>
      </c>
      <c r="E66" s="258" t="s">
        <v>54</v>
      </c>
      <c r="F66" s="259"/>
      <c r="G66" s="237">
        <v>200000</v>
      </c>
      <c r="H66" s="30">
        <v>400000</v>
      </c>
      <c r="I66" s="30"/>
      <c r="J66" s="245">
        <f>SUM(G66:I66)</f>
        <v>600000</v>
      </c>
      <c r="K66" s="239"/>
    </row>
    <row r="70" spans="1:11" ht="18.75" thickBot="1">
      <c r="A70" s="309" t="s">
        <v>55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</row>
    <row r="71" spans="1:11" ht="51">
      <c r="A71" s="38">
        <v>1</v>
      </c>
      <c r="B71" s="135" t="s">
        <v>79</v>
      </c>
      <c r="C71" s="40">
        <v>2004</v>
      </c>
      <c r="D71" s="40">
        <v>2006</v>
      </c>
      <c r="E71" s="252" t="s">
        <v>57</v>
      </c>
      <c r="F71" s="261"/>
      <c r="G71" s="172"/>
      <c r="H71" s="19">
        <v>140000</v>
      </c>
      <c r="I71" s="19">
        <v>150000</v>
      </c>
      <c r="J71" s="242">
        <f>SUM(G71:I71)</f>
        <v>290000</v>
      </c>
      <c r="K71" s="80"/>
    </row>
    <row r="72" spans="1:11" ht="38.25">
      <c r="A72" s="10"/>
      <c r="B72" s="136" t="s">
        <v>80</v>
      </c>
      <c r="C72" s="7">
        <v>2005</v>
      </c>
      <c r="D72" s="178"/>
      <c r="E72" s="253" t="s">
        <v>57</v>
      </c>
      <c r="F72" s="262"/>
      <c r="G72" s="181"/>
      <c r="H72" s="182">
        <v>200000</v>
      </c>
      <c r="I72" s="4"/>
      <c r="J72" s="243">
        <f>SUM(G72:I72)</f>
        <v>200000</v>
      </c>
      <c r="K72" s="78"/>
    </row>
    <row r="73" spans="1:11" ht="12.75">
      <c r="A73" s="238">
        <v>2</v>
      </c>
      <c r="B73" s="136" t="s">
        <v>58</v>
      </c>
      <c r="C73" s="236">
        <v>2005</v>
      </c>
      <c r="D73" s="236">
        <v>2005</v>
      </c>
      <c r="E73" s="253" t="s">
        <v>59</v>
      </c>
      <c r="F73" s="262"/>
      <c r="G73" s="181"/>
      <c r="H73" s="182"/>
      <c r="I73" s="4"/>
      <c r="J73" s="243">
        <f>SUM(F73:I73)</f>
        <v>0</v>
      </c>
      <c r="K73" s="78"/>
    </row>
    <row r="74" spans="1:11" ht="13.5" thickBot="1">
      <c r="A74" s="73">
        <v>3</v>
      </c>
      <c r="B74" s="225" t="s">
        <v>77</v>
      </c>
      <c r="C74" s="226">
        <v>2004</v>
      </c>
      <c r="D74" s="226"/>
      <c r="E74" s="260" t="s">
        <v>10</v>
      </c>
      <c r="F74" s="263"/>
      <c r="G74" s="227">
        <v>25000</v>
      </c>
      <c r="H74" s="226"/>
      <c r="I74" s="226"/>
      <c r="J74" s="244">
        <v>25000</v>
      </c>
      <c r="K74" s="241"/>
    </row>
    <row r="78" spans="1:11" ht="18.75" thickBot="1">
      <c r="A78" s="310" t="s">
        <v>60</v>
      </c>
      <c r="B78" s="310"/>
      <c r="C78" s="310"/>
      <c r="D78" s="310"/>
      <c r="E78" s="310"/>
      <c r="F78" s="310"/>
      <c r="G78" s="310"/>
      <c r="H78" s="310"/>
      <c r="I78" s="310"/>
      <c r="J78" s="310"/>
      <c r="K78" s="310"/>
    </row>
    <row r="79" spans="1:11" ht="26.25" thickBot="1">
      <c r="A79" s="52">
        <v>1</v>
      </c>
      <c r="B79" s="221" t="s">
        <v>61</v>
      </c>
      <c r="C79" s="54">
        <v>2004</v>
      </c>
      <c r="D79" s="54">
        <v>2005</v>
      </c>
      <c r="E79" s="258" t="s">
        <v>62</v>
      </c>
      <c r="F79" s="264"/>
      <c r="G79" s="222"/>
      <c r="H79" s="223"/>
      <c r="I79" s="224"/>
      <c r="J79" s="240">
        <f>SUM(G79:I79)</f>
        <v>0</v>
      </c>
      <c r="K79" s="239"/>
    </row>
    <row r="82" ht="3.75" customHeight="1" thickBot="1"/>
    <row r="83" spans="2:10" ht="15.75">
      <c r="B83" s="91"/>
      <c r="C83" s="87"/>
      <c r="D83" s="87"/>
      <c r="E83" s="87"/>
      <c r="F83" s="88"/>
      <c r="G83" s="173">
        <v>2004</v>
      </c>
      <c r="H83" s="114">
        <v>2005</v>
      </c>
      <c r="I83" s="114">
        <v>2006</v>
      </c>
      <c r="J83" s="115" t="s">
        <v>71</v>
      </c>
    </row>
    <row r="84" spans="2:10" ht="18">
      <c r="B84" s="92" t="s">
        <v>82</v>
      </c>
      <c r="C84" s="32"/>
      <c r="D84" s="32"/>
      <c r="E84" s="32"/>
      <c r="F84" s="36"/>
      <c r="G84" s="174">
        <v>3370000</v>
      </c>
      <c r="H84" s="94">
        <v>3639039</v>
      </c>
      <c r="I84" s="94">
        <v>5470000</v>
      </c>
      <c r="J84" s="100">
        <f>SUM(G84:I84)</f>
        <v>12479039</v>
      </c>
    </row>
    <row r="85" spans="2:10" ht="18">
      <c r="B85" s="92" t="s">
        <v>35</v>
      </c>
      <c r="C85" s="32"/>
      <c r="D85" s="32"/>
      <c r="E85" s="32"/>
      <c r="F85" s="36"/>
      <c r="G85" s="174">
        <v>600000</v>
      </c>
      <c r="H85" s="94">
        <v>800000</v>
      </c>
      <c r="I85" s="94">
        <v>600000</v>
      </c>
      <c r="J85" s="100">
        <f aca="true" t="shared" si="0" ref="J85:J90">SUM(G85:I85)</f>
        <v>2000000</v>
      </c>
    </row>
    <row r="86" spans="2:10" ht="18">
      <c r="B86" s="92" t="s">
        <v>68</v>
      </c>
      <c r="C86" s="32"/>
      <c r="D86" s="32"/>
      <c r="E86" s="32"/>
      <c r="F86" s="36"/>
      <c r="G86" s="174">
        <v>250000</v>
      </c>
      <c r="H86" s="94">
        <v>200000</v>
      </c>
      <c r="I86" s="94">
        <v>1250000</v>
      </c>
      <c r="J86" s="100">
        <f t="shared" si="0"/>
        <v>1700000</v>
      </c>
    </row>
    <row r="87" spans="2:10" ht="18">
      <c r="B87" s="92" t="s">
        <v>46</v>
      </c>
      <c r="C87" s="32"/>
      <c r="D87" s="32"/>
      <c r="E87" s="32"/>
      <c r="F87" s="36"/>
      <c r="G87" s="174">
        <v>640000</v>
      </c>
      <c r="H87" s="94">
        <v>820000</v>
      </c>
      <c r="I87" s="94">
        <v>1200000</v>
      </c>
      <c r="J87" s="100">
        <f t="shared" si="0"/>
        <v>2660000</v>
      </c>
    </row>
    <row r="88" spans="2:10" ht="18">
      <c r="B88" s="92" t="s">
        <v>83</v>
      </c>
      <c r="C88" s="32"/>
      <c r="D88" s="32"/>
      <c r="E88" s="32"/>
      <c r="F88" s="36"/>
      <c r="G88" s="174">
        <v>200000</v>
      </c>
      <c r="H88" s="94">
        <v>400000</v>
      </c>
      <c r="I88" s="94">
        <v>0</v>
      </c>
      <c r="J88" s="100">
        <f t="shared" si="0"/>
        <v>600000</v>
      </c>
    </row>
    <row r="89" spans="2:10" ht="18">
      <c r="B89" s="92" t="s">
        <v>70</v>
      </c>
      <c r="C89" s="32"/>
      <c r="D89" s="32"/>
      <c r="E89" s="32"/>
      <c r="F89" s="36"/>
      <c r="G89" s="174">
        <v>60000</v>
      </c>
      <c r="H89" s="94">
        <v>340000</v>
      </c>
      <c r="I89" s="94">
        <v>150000</v>
      </c>
      <c r="J89" s="100">
        <f t="shared" si="0"/>
        <v>550000</v>
      </c>
    </row>
    <row r="90" spans="2:10" ht="18.75" thickBot="1">
      <c r="B90" s="93" t="s">
        <v>60</v>
      </c>
      <c r="C90" s="89"/>
      <c r="D90" s="89"/>
      <c r="E90" s="89"/>
      <c r="F90" s="90"/>
      <c r="G90" s="175">
        <v>50000</v>
      </c>
      <c r="H90" s="113">
        <v>0</v>
      </c>
      <c r="I90" s="113">
        <f>I80</f>
        <v>0</v>
      </c>
      <c r="J90" s="112">
        <f t="shared" si="0"/>
        <v>50000</v>
      </c>
    </row>
    <row r="91" spans="2:10" ht="18.75" thickBot="1">
      <c r="B91" s="111" t="s">
        <v>71</v>
      </c>
      <c r="C91" s="89"/>
      <c r="D91" s="89"/>
      <c r="E91" s="89"/>
      <c r="F91" s="90"/>
      <c r="G91" s="176">
        <f>SUM(G84:G90)</f>
        <v>5170000</v>
      </c>
      <c r="H91" s="107">
        <f>SUM(H84:H90)</f>
        <v>6199039</v>
      </c>
      <c r="I91" s="107">
        <f>SUM(I84:I90)</f>
        <v>8670000</v>
      </c>
      <c r="J91" s="108">
        <f>J84+J85+J86+J87+J88+J89+J90</f>
        <v>20039039</v>
      </c>
    </row>
  </sheetData>
  <mergeCells count="20">
    <mergeCell ref="D3:D4"/>
    <mergeCell ref="E3:E4"/>
    <mergeCell ref="F3:F4"/>
    <mergeCell ref="G3:I3"/>
    <mergeCell ref="J3:J4"/>
    <mergeCell ref="K3:K4"/>
    <mergeCell ref="A26:K26"/>
    <mergeCell ref="A35:K35"/>
    <mergeCell ref="A7:K7"/>
    <mergeCell ref="A13:K13"/>
    <mergeCell ref="B20:L20"/>
    <mergeCell ref="A3:A4"/>
    <mergeCell ref="B3:B4"/>
    <mergeCell ref="C3:C4"/>
    <mergeCell ref="A70:K70"/>
    <mergeCell ref="A78:K78"/>
    <mergeCell ref="A42:K42"/>
    <mergeCell ref="A47:K47"/>
    <mergeCell ref="A54:J54"/>
    <mergeCell ref="A65:K65"/>
  </mergeCells>
  <printOptions verticalCentered="1"/>
  <pageMargins left="0.1968503937007874" right="0.1968503937007874" top="1.1811023622047245" bottom="0.3937007874015748" header="0.5905511811023623" footer="0.2362204724409449"/>
  <pageSetup horizontalDpi="600" verticalDpi="600" orientation="portrait" paperSize="9" scale="69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cube</cp:lastModifiedBy>
  <cp:lastPrinted>2005-01-17T13:31:56Z</cp:lastPrinted>
  <dcterms:created xsi:type="dcterms:W3CDTF">1997-02-26T13:46:56Z</dcterms:created>
  <dcterms:modified xsi:type="dcterms:W3CDTF">2005-01-17T13:47:00Z</dcterms:modified>
  <cp:category/>
  <cp:version/>
  <cp:contentType/>
  <cp:contentStatus/>
</cp:coreProperties>
</file>