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'Arkusz1'!$A$2:$K$72</definedName>
    <definedName name="_xlnm.Print_Area" localSheetId="2">'Arkusz3'!$A$1:$L$98</definedName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<sst xmlns="http://schemas.openxmlformats.org/spreadsheetml/2006/main" count="147" uniqueCount="98">
  <si>
    <t>L.p.</t>
  </si>
  <si>
    <t>Tytuł</t>
  </si>
  <si>
    <t>Wysokość wydatków</t>
  </si>
  <si>
    <t>Rok rozp. zadania</t>
  </si>
  <si>
    <t>Przewidywane źródła finansowania</t>
  </si>
  <si>
    <t>Łączne nakłady</t>
  </si>
  <si>
    <t>Rok    zak. zadania</t>
  </si>
  <si>
    <t>Optymalizacja układu wodociągowego wg założeń „WO”</t>
  </si>
  <si>
    <t>budżet MiG</t>
  </si>
  <si>
    <t>WO,WFOŚiGW lub UE, budżet MiG</t>
  </si>
  <si>
    <t>Dofinansowanie  inwestycji budowy Stacji Uzdatniania Wody w Szklarce Myślniewskiej realizowanej przez "Wodociągi Ostrzeszowski" sp. z  o.o.</t>
  </si>
  <si>
    <t>2004</t>
  </si>
  <si>
    <t>2005</t>
  </si>
  <si>
    <t>2006</t>
  </si>
  <si>
    <t>budżet MiG,          Urząd Wojewódzki, UE</t>
  </si>
  <si>
    <t>Budowa i rozbudowa oświetlenia na terenie gminy Ostrzeszów 100 pkt.</t>
  </si>
  <si>
    <t>Budowa lub dofinansowanie systemów kanalizacyjnych na terenie miasta i gminy, w tym na nowopowstałych terenach inwestycyjnych (wzdłuż ulicy Grunwaldzkiej i pomiędzy  ulicami Grunwaldzka – Kościuszki)</t>
  </si>
  <si>
    <t>budżet, UE</t>
  </si>
  <si>
    <t>Współudział w budowie systemów kanalizacyjnych na terenie gminy                                                                                                                         1. Kanalizacja we wsi Rojów - Olszyna                                                                                                                                                                     2. Kanalizacja we wsi Rogaszyce</t>
  </si>
  <si>
    <t>2003</t>
  </si>
  <si>
    <t>"Strzegowa", NFOŚiGW, WFOŚiGW,                                                                                                                          lub budżet MiG, UE</t>
  </si>
  <si>
    <t>budżet MiG,                                                    UE</t>
  </si>
  <si>
    <t>Budowa dróg na terenie gminy:                                                                     1. Rogaszyce Kolonia                                                                                2. Marydół                                                                                                3. Bledzianów - Antoniewo                                                                    4. Rojów - Olszyna                                                                                      5. Siedlików - w kier. Bukownicy</t>
  </si>
  <si>
    <t>Inicjatywy lokalne MiG w zakresie budowy dróg i chodników</t>
  </si>
  <si>
    <t>budżet MiG,                                                    UE,                                                                                   zarządcy dróg</t>
  </si>
  <si>
    <t>Mała architektura:                                                               1. Wyposażenie placów zabaw                                                2. Remont kapitalny fontanny w parku                                                              3. Kosze, ławki, przystanki</t>
  </si>
  <si>
    <t>Targowisko miejskie</t>
  </si>
  <si>
    <t>2002</t>
  </si>
  <si>
    <t>2010</t>
  </si>
  <si>
    <t>budżet MiG,                                                                                              PPKS,                                                                       Starostwo powiatowe</t>
  </si>
  <si>
    <t>Oświata</t>
  </si>
  <si>
    <t>Budowa sal gimnastycznych przy SP Niedźwiedź, SP Siedlików, SP Rogaszyce</t>
  </si>
  <si>
    <t>budżet MiG,                                                                                MENiS,                                                                                            UE</t>
  </si>
  <si>
    <t>Ochrona Środowiska</t>
  </si>
  <si>
    <t>Gospodarka Komunalna - wodociągowanie</t>
  </si>
  <si>
    <t>Budowa systemu zbiórki odpadów</t>
  </si>
  <si>
    <t>Budowa wysypiska - kwatery</t>
  </si>
  <si>
    <t>Zbiornik retencyjny - Szklarka Myślniewska</t>
  </si>
  <si>
    <t>"ZO", WFOŚiGW,                                                           budżet MiG,                                                                                                          UE</t>
  </si>
  <si>
    <t>budżet MiG,                                                                                                          UE</t>
  </si>
  <si>
    <t>Kultura i Sport</t>
  </si>
  <si>
    <t>Remont bazy rekreacyjnej OSiR</t>
  </si>
  <si>
    <t>Remont Biblioteki Publicznej</t>
  </si>
  <si>
    <t>Budowa krytej pływalni</t>
  </si>
  <si>
    <t>Remont Kinoteatru "Piast"</t>
  </si>
  <si>
    <t>budżet MiG,                                                                                                          UE,                                                                                      Totalizator Sportowy</t>
  </si>
  <si>
    <t>Gospodarka Mieszkaniowa</t>
  </si>
  <si>
    <t>Budowa bloku komunalnego</t>
  </si>
  <si>
    <t>ZGM,KFM,                                                                                                   lub                                                                                                        budżet MiG, UE</t>
  </si>
  <si>
    <t>Administracja</t>
  </si>
  <si>
    <t>budżet MiG, UE                                                                                                      lub                                                              PFRON</t>
  </si>
  <si>
    <t>Usprawnienia w obsłudze petenta</t>
  </si>
  <si>
    <t xml:space="preserve">budżet MiG                                                                                                                               </t>
  </si>
  <si>
    <t>Bezpieczeństwo publiczne</t>
  </si>
  <si>
    <t>Budowa systemu monitoringu</t>
  </si>
  <si>
    <t>budżet PPA,                                                                                                  UE</t>
  </si>
  <si>
    <t>Gospodarka Komunalna - kanalizacja</t>
  </si>
  <si>
    <t>Gospodarka Komunalna - drogi</t>
  </si>
  <si>
    <t>Gospodarka Komunalna - oświetlenie</t>
  </si>
  <si>
    <t>Gospodarka Komunalna - inne</t>
  </si>
  <si>
    <t>Budowa ścieżki rowerowej, w tym</t>
  </si>
  <si>
    <t>Ochrona środowiska</t>
  </si>
  <si>
    <t>Gospodarka mieszkaniaowa</t>
  </si>
  <si>
    <t>Administracja publiczna</t>
  </si>
  <si>
    <t>Razem</t>
  </si>
  <si>
    <t>b) Budowa ścieżek rowerowych wokół Ostrzeszowa</t>
  </si>
  <si>
    <t>budżet MiG,                                                           SAPARD</t>
  </si>
  <si>
    <t>Budżet,                                              środki UE</t>
  </si>
  <si>
    <t xml:space="preserve">Zakup kserokopiarki  </t>
  </si>
  <si>
    <t>Budowa i rozbudowa oświetlenia na terenie Ostrzeszowa 100 pkt., w tym:</t>
  </si>
  <si>
    <t>Remont budynku UMiG,  w tym:                                                                                             a)budowa sieci komputerowej:                                                                                                 2004 - oprogramowanie                                                                                 2005 - zakup sprzętu i budowa sieci</t>
  </si>
  <si>
    <t xml:space="preserve"> b) zakup i montaż windy zewnętrznej </t>
  </si>
  <si>
    <t xml:space="preserve">Wspólne inwestycje z innymi zarządcami dróg                                                             1. Ścieżka p-r przy drodze nr 11 w kierunku Kuźnik                                                                         2.. Ścieżka p-r przy drodze nr 11 w kierunku Rogaszyc i Parceli 2                                                                                                                               3.  Przebudowa skrzyżowań dr. nr 11 z  ul. Przemysłową, Wł. Grabskiego, Zamkową.                                                                                                       4. Ciąg pieszo-rowerowy ul. Piastowska w kierunku oczyszczalni                                                                                                                            5. Poprawa przejezdności  skrzyżowań:                                                        Piastowska - Daszyńskiego – Piekary,                                                           Zamkowa -Gorgolewskiego                                                                                                6. Chodnik w Szklarce Przyg.                                                                                                               7. Chodnik Rojów - Ostrzeszów </t>
  </si>
  <si>
    <t>Gospodarka Komunalna</t>
  </si>
  <si>
    <t>Gospodarka mieszkaniowa</t>
  </si>
  <si>
    <t>budżet MiG,          UW, UE</t>
  </si>
  <si>
    <t>Budowa ulic na terenie miasta:                                                     1. Aleja Wolności                                                                          2. Wrzosowa                                                                                              3. Kowalskiego                                                                            4. Plac Kazimierza                                                                                     5. Kamienna                                                                                                 6. Kąpielowa                                                                                  7. Ceglarska                                                                                                   8. Tęczowa                                                                                                 9. Słoneczna I etap                                                                                                                                  10. Cicha (od ul. Piastowskiej do ul. Woj. Polskiego)                                                                                           11. Budowa ulic na nowych terenach inwestycyjnych</t>
  </si>
  <si>
    <t>Budowa drogi                                                                           Pustkowie - Królewskie - Rogaszyce</t>
  </si>
  <si>
    <t>a) stworzenie ścieżki rowerowej, szlaku pieszego i punktów widokowych wokół planowanego zbiornika retencyjnego w Szklarce Myślniewskiej</t>
  </si>
  <si>
    <t>Przystanek dworcowy PKS</t>
  </si>
  <si>
    <t>a) budowa i rozbudowa oświetlenia   wzdłuż drogi Nr 11 - kierunek Rogaszyce</t>
  </si>
  <si>
    <t>budżet MiG, MF EOG/ Norweski MF</t>
  </si>
  <si>
    <t>Budżet MiG, MF EOG/Norweski MF</t>
  </si>
  <si>
    <t xml:space="preserve">Termomodernizacja budynków instytucji użyteczności publicznej w Ostrzeszowie: Kinoteatru "Piast", Biblioteki Publicznej, Szkoły Podstawowej nr 1 i Gimnazjum nr 1, Szkoły Podstawowej nr 2 </t>
  </si>
  <si>
    <t xml:space="preserve">Szkoła Podstawowa nr 1 i Gimnazjum nr 1 - 677 987 złotych, </t>
  </si>
  <si>
    <t>Wysokość   wydatków do roku 2003</t>
  </si>
  <si>
    <r>
      <t>*</t>
    </r>
    <r>
      <rPr>
        <sz val="10"/>
        <rFont val="Arial CE"/>
        <family val="0"/>
      </rPr>
      <t>1 350 000</t>
    </r>
  </si>
  <si>
    <t xml:space="preserve">Szkoła Podstawowa nr 2 - 510 414 złotych, </t>
  </si>
  <si>
    <t>Kinoteatr "Piast" - 410 515 złotych,</t>
  </si>
  <si>
    <t>Biblioteka Publiczna - 236 691złotych.</t>
  </si>
  <si>
    <r>
      <t>*</t>
    </r>
    <r>
      <rPr>
        <sz val="10"/>
        <rFont val="Arial CE"/>
        <family val="0"/>
      </rPr>
      <t>Kwota wpisana na rok 2007 pokrywa zgodnie z wymaganiami MF EOG/Norweski MF.Koszt całej inwestycji wyniesie 1 835 607 złotych zgodnie z opracowanymi audytami energetycznymi.Koszty poszczególnych zadań:</t>
    </r>
  </si>
  <si>
    <t xml:space="preserve">Załącznik nr 1 do Uchwały Nr XXX/256/2005 RM Ostrzeszów z dn.24 listopada 2005 r. </t>
  </si>
  <si>
    <t>Utworzenie centrum edukacyjno-kulturalnego w budynu wieży ciśnień przy ul. Gen. Sikorskiego w Ostrzeszowie</t>
  </si>
  <si>
    <t>2011</t>
  </si>
  <si>
    <t>budżet miasta, środki UE, poddziałanie 3.3.1 ZPORR</t>
  </si>
  <si>
    <t>a) etap I - zagospodarowanie stawu przy ul. Pogodnej</t>
  </si>
  <si>
    <t xml:space="preserve">budżet miasta, fundusze UE </t>
  </si>
  <si>
    <t>Rozbudowa bazy sportowo-rekreacyjnej przy OSiR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</si>
</sst>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2"/>
    </font>
    <font>
      <b/>
      <sz val="8"/>
      <name val="Arial CE"/>
      <family val="0"/>
    </font>
    <font>
      <b/>
      <sz val="1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7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9" xfId="0" applyFont="1" applyBorder="1" applyAlignment="1">
      <alignment horizontal="justify" vertical="center" wrapText="1"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3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 vertical="center"/>
    </xf>
    <xf numFmtId="3" fontId="0" fillId="3" borderId="1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3" fontId="0" fillId="3" borderId="1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49" fontId="0" fillId="3" borderId="1" xfId="0" applyNumberFormat="1" applyFill="1" applyBorder="1" applyAlignment="1">
      <alignment horizontal="center" vertical="center" wrapText="1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31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0" fillId="3" borderId="38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/>
    </xf>
    <xf numFmtId="3" fontId="0" fillId="3" borderId="2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2" fillId="3" borderId="19" xfId="0" applyNumberFormat="1" applyFont="1" applyFill="1" applyBorder="1" applyAlignment="1">
      <alignment/>
    </xf>
    <xf numFmtId="3" fontId="0" fillId="2" borderId="5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left" vertical="center" wrapText="1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3" fontId="0" fillId="2" borderId="3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indent="15"/>
    </xf>
    <xf numFmtId="3" fontId="0" fillId="0" borderId="3" xfId="0" applyNumberFormat="1" applyFont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left"/>
    </xf>
    <xf numFmtId="3" fontId="0" fillId="3" borderId="5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0" fillId="3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3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19" xfId="0" applyNumberFormat="1" applyFont="1" applyBorder="1" applyAlignment="1">
      <alignment/>
    </xf>
    <xf numFmtId="49" fontId="0" fillId="0" borderId="15" xfId="0" applyNumberForma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3" fontId="0" fillId="3" borderId="40" xfId="0" applyNumberForma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34" xfId="0" applyFill="1" applyBorder="1" applyAlignment="1">
      <alignment horizontal="right" vertical="center" wrapText="1"/>
    </xf>
    <xf numFmtId="0" fontId="0" fillId="0" borderId="35" xfId="0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3" fontId="0" fillId="3" borderId="34" xfId="0" applyNumberForma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49" fontId="0" fillId="3" borderId="9" xfId="0" applyNumberFormat="1" applyFill="1" applyBorder="1" applyAlignment="1">
      <alignment horizontal="center" vertical="center" wrapText="1"/>
    </xf>
    <xf numFmtId="49" fontId="0" fillId="3" borderId="14" xfId="0" applyNumberForma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justify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wrapText="1"/>
    </xf>
    <xf numFmtId="0" fontId="0" fillId="3" borderId="40" xfId="0" applyFont="1" applyFill="1" applyBorder="1" applyAlignment="1">
      <alignment horizontal="left" vertical="center" wrapText="1"/>
    </xf>
    <xf numFmtId="0" fontId="0" fillId="3" borderId="40" xfId="0" applyFill="1" applyBorder="1" applyAlignment="1">
      <alignment horizontal="center" vertical="center" wrapText="1"/>
    </xf>
    <xf numFmtId="3" fontId="0" fillId="3" borderId="40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2" fillId="3" borderId="2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1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left" vertical="center" wrapText="1"/>
    </xf>
    <xf numFmtId="49" fontId="0" fillId="3" borderId="34" xfId="0" applyNumberFormat="1" applyFill="1" applyBorder="1" applyAlignment="1">
      <alignment horizontal="center" vertical="center" wrapText="1"/>
    </xf>
    <xf numFmtId="49" fontId="0" fillId="3" borderId="35" xfId="0" applyNumberFormat="1" applyFill="1" applyBorder="1" applyAlignment="1">
      <alignment horizontal="center" vertical="center" wrapText="1"/>
    </xf>
    <xf numFmtId="3" fontId="0" fillId="3" borderId="38" xfId="0" applyNumberFormat="1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wrapText="1"/>
    </xf>
    <xf numFmtId="3" fontId="15" fillId="0" borderId="1" xfId="0" applyNumberFormat="1" applyFont="1" applyBorder="1" applyAlignment="1">
      <alignment/>
    </xf>
    <xf numFmtId="3" fontId="14" fillId="3" borderId="19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3" fontId="0" fillId="3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/>
    </xf>
    <xf numFmtId="3" fontId="0" fillId="3" borderId="4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0" fillId="3" borderId="37" xfId="0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 wrapText="1"/>
    </xf>
    <xf numFmtId="0" fontId="0" fillId="3" borderId="49" xfId="0" applyFill="1" applyBorder="1" applyAlignment="1">
      <alignment horizontal="left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9" xfId="0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11" fillId="5" borderId="34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4" borderId="51" xfId="0" applyFont="1" applyFill="1" applyBorder="1" applyAlignment="1">
      <alignment vertical="top" wrapText="1"/>
    </xf>
    <xf numFmtId="0" fontId="0" fillId="4" borderId="51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B12" sqref="B12"/>
    </sheetView>
  </sheetViews>
  <sheetFormatPr defaultColWidth="9.00390625" defaultRowHeight="12.75"/>
  <cols>
    <col min="1" max="1" width="4.00390625" style="0" customWidth="1"/>
    <col min="2" max="2" width="39.25390625" style="0" customWidth="1"/>
    <col min="3" max="3" width="9.00390625" style="0" customWidth="1"/>
    <col min="5" max="5" width="18.00390625" style="0" customWidth="1"/>
    <col min="6" max="6" width="12.125" style="2" customWidth="1"/>
    <col min="7" max="7" width="9.25390625" style="0" customWidth="1"/>
    <col min="8" max="8" width="11.75390625" style="0" customWidth="1"/>
    <col min="10" max="10" width="9.625" style="1" customWidth="1"/>
    <col min="11" max="11" width="5.75390625" style="0" customWidth="1"/>
    <col min="13" max="15" width="10.375" style="0" bestFit="1" customWidth="1"/>
    <col min="16" max="16" width="12.875" style="0" customWidth="1"/>
  </cols>
  <sheetData>
    <row r="1" spans="1:11" ht="13.5" thickBot="1">
      <c r="A1" s="32"/>
      <c r="B1" s="32"/>
      <c r="C1" s="32"/>
      <c r="D1" s="32"/>
      <c r="E1" s="32"/>
      <c r="F1" s="36"/>
      <c r="G1" s="32"/>
      <c r="H1" s="32"/>
      <c r="I1" s="32"/>
      <c r="J1" s="37"/>
      <c r="K1" s="32"/>
    </row>
    <row r="2" spans="1:11" ht="12.75">
      <c r="A2" s="382"/>
      <c r="B2" s="362"/>
      <c r="C2" s="362"/>
      <c r="D2" s="362"/>
      <c r="E2" s="362"/>
      <c r="F2" s="362"/>
      <c r="G2" s="362"/>
      <c r="H2" s="362"/>
      <c r="I2" s="362"/>
      <c r="J2" s="362"/>
      <c r="K2" s="376"/>
    </row>
    <row r="3" spans="1:11" ht="30" customHeight="1" thickBot="1">
      <c r="A3" s="383"/>
      <c r="B3" s="363"/>
      <c r="C3" s="363"/>
      <c r="D3" s="363"/>
      <c r="E3" s="363"/>
      <c r="F3" s="363"/>
      <c r="G3" s="116"/>
      <c r="H3" s="116"/>
      <c r="I3" s="116"/>
      <c r="J3" s="363"/>
      <c r="K3" s="377"/>
    </row>
    <row r="4" spans="1:11" ht="17.25" customHeight="1" thickBot="1">
      <c r="A4" s="378"/>
      <c r="B4" s="379"/>
      <c r="C4" s="379"/>
      <c r="D4" s="379"/>
      <c r="E4" s="379"/>
      <c r="F4" s="379"/>
      <c r="G4" s="380"/>
      <c r="H4" s="380"/>
      <c r="I4" s="380"/>
      <c r="J4" s="379"/>
      <c r="K4" s="381"/>
    </row>
    <row r="5" spans="1:12" ht="30.75" customHeight="1">
      <c r="A5" s="10"/>
      <c r="B5" s="140"/>
      <c r="C5" s="3"/>
      <c r="D5" s="3"/>
      <c r="E5" s="3"/>
      <c r="F5" s="17"/>
      <c r="G5" s="139"/>
      <c r="H5" s="143"/>
      <c r="I5" s="20"/>
      <c r="J5" s="18"/>
      <c r="K5" s="11"/>
      <c r="L5" s="375"/>
    </row>
    <row r="6" spans="1:12" ht="51.75" customHeight="1" thickBot="1">
      <c r="A6" s="145"/>
      <c r="B6" s="131"/>
      <c r="C6" s="144"/>
      <c r="D6" s="144"/>
      <c r="E6" s="144"/>
      <c r="F6" s="146"/>
      <c r="G6" s="157"/>
      <c r="H6" s="177"/>
      <c r="I6" s="148"/>
      <c r="J6" s="149"/>
      <c r="K6" s="150"/>
      <c r="L6" s="375"/>
    </row>
    <row r="7" spans="1:12" ht="18.75" thickBot="1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71"/>
      <c r="L7" s="375"/>
    </row>
    <row r="8" spans="1:12" ht="37.5" customHeight="1">
      <c r="A8" s="38"/>
      <c r="B8" s="39"/>
      <c r="C8" s="76"/>
      <c r="D8" s="76"/>
      <c r="E8" s="76"/>
      <c r="F8" s="43"/>
      <c r="G8" s="158"/>
      <c r="H8" s="143"/>
      <c r="I8" s="20"/>
      <c r="J8" s="45"/>
      <c r="K8" s="42"/>
      <c r="L8" s="375"/>
    </row>
    <row r="9" spans="1:13" ht="13.5" thickBot="1">
      <c r="A9" s="13"/>
      <c r="B9" s="67"/>
      <c r="C9" s="74"/>
      <c r="D9" s="74"/>
      <c r="E9" s="74"/>
      <c r="F9" s="44"/>
      <c r="G9" s="159"/>
      <c r="H9" s="177"/>
      <c r="I9" s="21"/>
      <c r="J9" s="46"/>
      <c r="K9" s="16"/>
      <c r="L9" s="375"/>
      <c r="M9" s="81"/>
    </row>
    <row r="10" spans="1:13" ht="18.75" thickBot="1">
      <c r="A10" s="343"/>
      <c r="B10" s="344"/>
      <c r="C10" s="344"/>
      <c r="D10" s="344"/>
      <c r="E10" s="344"/>
      <c r="F10" s="344"/>
      <c r="G10" s="344"/>
      <c r="H10" s="344"/>
      <c r="I10" s="344"/>
      <c r="J10" s="344"/>
      <c r="K10" s="371"/>
      <c r="L10" s="375"/>
      <c r="M10" s="81"/>
    </row>
    <row r="11" spans="1:12" ht="12.75">
      <c r="A11" s="75"/>
      <c r="B11" s="79"/>
      <c r="C11" s="76"/>
      <c r="D11" s="76"/>
      <c r="E11" s="76"/>
      <c r="F11" s="43"/>
      <c r="G11" s="158"/>
      <c r="H11" s="143"/>
      <c r="I11" s="20"/>
      <c r="J11" s="45"/>
      <c r="K11" s="42"/>
      <c r="L11" s="375"/>
    </row>
    <row r="12" spans="1:12" ht="13.5" thickBot="1">
      <c r="A12" s="73"/>
      <c r="B12" s="67"/>
      <c r="C12" s="74"/>
      <c r="D12" s="74"/>
      <c r="E12" s="74"/>
      <c r="F12" s="44"/>
      <c r="G12" s="159"/>
      <c r="H12" s="15"/>
      <c r="I12" s="21"/>
      <c r="J12" s="46"/>
      <c r="K12" s="16"/>
      <c r="L12" s="375"/>
    </row>
    <row r="13" spans="1:12" ht="18.75" thickBot="1">
      <c r="A13" s="359"/>
      <c r="B13" s="360"/>
      <c r="C13" s="360"/>
      <c r="D13" s="360"/>
      <c r="E13" s="360"/>
      <c r="F13" s="360"/>
      <c r="G13" s="360"/>
      <c r="H13" s="360"/>
      <c r="I13" s="360"/>
      <c r="J13" s="360"/>
      <c r="K13" s="361"/>
      <c r="L13" s="375"/>
    </row>
    <row r="14" spans="1:12" ht="149.25" customHeight="1">
      <c r="A14" s="75"/>
      <c r="B14" s="68"/>
      <c r="C14" s="76"/>
      <c r="D14" s="76"/>
      <c r="E14" s="76"/>
      <c r="F14" s="43"/>
      <c r="G14" s="139"/>
      <c r="H14" s="101"/>
      <c r="I14" s="102"/>
      <c r="J14" s="45"/>
      <c r="K14" s="80"/>
      <c r="L14" s="375"/>
    </row>
    <row r="15" spans="1:12" ht="12.75">
      <c r="A15" s="12"/>
      <c r="B15" s="132"/>
      <c r="C15" s="151"/>
      <c r="D15" s="151"/>
      <c r="E15" s="151"/>
      <c r="F15" s="152"/>
      <c r="G15" s="160"/>
      <c r="H15" s="153"/>
      <c r="I15" s="154"/>
      <c r="J15" s="155"/>
      <c r="K15" s="78"/>
      <c r="L15" s="375"/>
    </row>
    <row r="16" spans="1:16" ht="12.75">
      <c r="A16" s="12"/>
      <c r="B16" s="156"/>
      <c r="C16" s="151"/>
      <c r="D16" s="151"/>
      <c r="E16" s="151"/>
      <c r="F16" s="152"/>
      <c r="G16" s="161"/>
      <c r="H16" s="153"/>
      <c r="I16" s="154"/>
      <c r="J16" s="155"/>
      <c r="K16" s="78"/>
      <c r="L16" s="375"/>
      <c r="M16" s="81"/>
      <c r="N16" s="81"/>
      <c r="O16" s="81"/>
      <c r="P16" s="81"/>
    </row>
    <row r="17" spans="1:15" ht="12.75">
      <c r="A17" s="12"/>
      <c r="B17" s="6"/>
      <c r="C17" s="3"/>
      <c r="D17" s="3"/>
      <c r="E17" s="3"/>
      <c r="F17" s="17"/>
      <c r="G17" s="160"/>
      <c r="H17" s="103"/>
      <c r="I17" s="104"/>
      <c r="J17" s="18"/>
      <c r="K17" s="78"/>
      <c r="L17" s="375"/>
      <c r="M17" s="81"/>
      <c r="N17" s="81"/>
      <c r="O17" s="81"/>
    </row>
    <row r="18" spans="1:12" ht="13.5" thickBot="1">
      <c r="A18" s="73"/>
      <c r="B18" s="77"/>
      <c r="C18" s="74"/>
      <c r="D18" s="74"/>
      <c r="E18" s="74"/>
      <c r="F18" s="44"/>
      <c r="G18" s="157"/>
      <c r="H18" s="105"/>
      <c r="I18" s="106"/>
      <c r="J18" s="46"/>
      <c r="K18" s="47"/>
      <c r="L18" s="375"/>
    </row>
    <row r="19" spans="1:12" ht="19.5" thickBot="1">
      <c r="A19" s="372"/>
      <c r="B19" s="373"/>
      <c r="C19" s="373"/>
      <c r="D19" s="373"/>
      <c r="E19" s="373"/>
      <c r="F19" s="373"/>
      <c r="G19" s="373"/>
      <c r="H19" s="373"/>
      <c r="I19" s="373"/>
      <c r="J19" s="373"/>
      <c r="K19" s="374"/>
      <c r="L19" s="375"/>
    </row>
    <row r="20" spans="1:12" ht="12.75">
      <c r="A20" s="75"/>
      <c r="B20" s="68"/>
      <c r="C20" s="76"/>
      <c r="D20" s="76"/>
      <c r="E20" s="76"/>
      <c r="F20" s="43"/>
      <c r="G20" s="158"/>
      <c r="H20" s="19"/>
      <c r="I20" s="20"/>
      <c r="J20" s="45"/>
      <c r="K20" s="42"/>
      <c r="L20" s="375"/>
    </row>
    <row r="21" spans="1:12" ht="12.75">
      <c r="A21" s="12"/>
      <c r="B21" s="132"/>
      <c r="C21" s="3"/>
      <c r="D21" s="3"/>
      <c r="E21" s="3"/>
      <c r="F21" s="17"/>
      <c r="G21" s="162"/>
      <c r="H21" s="4"/>
      <c r="I21" s="22"/>
      <c r="J21" s="18"/>
      <c r="K21" s="11"/>
      <c r="L21" s="375"/>
    </row>
    <row r="22" spans="1:12" ht="13.5" thickBot="1">
      <c r="A22" s="73"/>
      <c r="B22" s="133"/>
      <c r="C22" s="74"/>
      <c r="D22" s="74"/>
      <c r="E22" s="74"/>
      <c r="F22" s="44"/>
      <c r="G22" s="159"/>
      <c r="H22" s="15"/>
      <c r="I22" s="21"/>
      <c r="J22" s="46"/>
      <c r="K22" s="16"/>
      <c r="L22" s="375"/>
    </row>
    <row r="23" spans="1:13" ht="12.75">
      <c r="A23" s="109"/>
      <c r="B23" s="63"/>
      <c r="C23" s="62"/>
      <c r="D23" s="62"/>
      <c r="E23" s="62"/>
      <c r="F23" s="49"/>
      <c r="G23" s="50"/>
      <c r="H23" s="50"/>
      <c r="I23" s="50"/>
      <c r="J23" s="51"/>
      <c r="K23" s="110"/>
      <c r="M23" s="81"/>
    </row>
    <row r="24" spans="1:11" ht="13.5" thickBot="1">
      <c r="A24" s="109"/>
      <c r="B24" s="63"/>
      <c r="C24" s="62"/>
      <c r="D24" s="62"/>
      <c r="E24" s="62"/>
      <c r="F24" s="49"/>
      <c r="G24" s="50"/>
      <c r="H24" s="50"/>
      <c r="I24" s="50"/>
      <c r="J24" s="51"/>
      <c r="K24" s="110"/>
    </row>
    <row r="25" spans="1:11" ht="18.75" thickBot="1">
      <c r="A25" s="359"/>
      <c r="B25" s="360"/>
      <c r="C25" s="360"/>
      <c r="D25" s="360"/>
      <c r="E25" s="360"/>
      <c r="F25" s="360"/>
      <c r="G25" s="360"/>
      <c r="H25" s="360"/>
      <c r="I25" s="360"/>
      <c r="J25" s="360"/>
      <c r="K25" s="361"/>
    </row>
    <row r="26" spans="1:11" ht="13.5" thickBot="1">
      <c r="A26" s="52"/>
      <c r="B26" s="134"/>
      <c r="C26" s="55"/>
      <c r="D26" s="55"/>
      <c r="E26" s="55"/>
      <c r="F26" s="84"/>
      <c r="G26" s="163"/>
      <c r="H26" s="83"/>
      <c r="I26" s="86"/>
      <c r="J26" s="85"/>
      <c r="K26" s="56"/>
    </row>
    <row r="27" spans="1:11" ht="12.75">
      <c r="A27" s="64"/>
      <c r="B27" s="82"/>
      <c r="C27" s="48"/>
      <c r="D27" s="48"/>
      <c r="E27" s="48"/>
      <c r="F27" s="57"/>
      <c r="G27" s="58"/>
      <c r="H27" s="58"/>
      <c r="I27" s="58"/>
      <c r="J27" s="59"/>
      <c r="K27" s="110"/>
    </row>
    <row r="28" spans="1:11" ht="12.75">
      <c r="A28" s="64"/>
      <c r="B28" s="32"/>
      <c r="C28" s="48"/>
      <c r="D28" s="48"/>
      <c r="E28" s="48"/>
      <c r="F28" s="57"/>
      <c r="G28" s="58"/>
      <c r="H28" s="58"/>
      <c r="I28" s="58"/>
      <c r="J28" s="59"/>
      <c r="K28" s="110"/>
    </row>
    <row r="29" spans="1:11" ht="12.75">
      <c r="A29" s="64"/>
      <c r="B29" s="32"/>
      <c r="C29" s="48"/>
      <c r="D29" s="48"/>
      <c r="E29" s="48"/>
      <c r="F29" s="57"/>
      <c r="G29" s="58"/>
      <c r="H29" s="58"/>
      <c r="I29" s="58"/>
      <c r="J29" s="59"/>
      <c r="K29" s="110"/>
    </row>
    <row r="30" spans="1:11" ht="13.5" thickBot="1">
      <c r="A30" s="64"/>
      <c r="B30" s="32"/>
      <c r="C30" s="48"/>
      <c r="D30" s="48"/>
      <c r="E30" s="48"/>
      <c r="F30" s="57"/>
      <c r="G30" s="58"/>
      <c r="H30" s="58"/>
      <c r="I30" s="58"/>
      <c r="J30" s="59"/>
      <c r="K30" s="110"/>
    </row>
    <row r="31" spans="1:11" ht="18.75" thickBot="1">
      <c r="A31" s="370"/>
      <c r="B31" s="345"/>
      <c r="C31" s="345"/>
      <c r="D31" s="345"/>
      <c r="E31" s="345"/>
      <c r="F31" s="345"/>
      <c r="G31" s="345"/>
      <c r="H31" s="345"/>
      <c r="I31" s="345"/>
      <c r="J31" s="345"/>
      <c r="K31" s="346"/>
    </row>
    <row r="32" spans="1:11" ht="12.75">
      <c r="A32" s="38"/>
      <c r="B32" s="68"/>
      <c r="C32" s="41"/>
      <c r="D32" s="41"/>
      <c r="E32" s="41"/>
      <c r="F32" s="69"/>
      <c r="G32" s="164"/>
      <c r="H32" s="25"/>
      <c r="I32" s="26"/>
      <c r="J32" s="71"/>
      <c r="K32" s="42"/>
    </row>
    <row r="33" spans="1:11" ht="12.75">
      <c r="A33" s="10"/>
      <c r="B33" s="6"/>
      <c r="C33" s="7"/>
      <c r="D33" s="7"/>
      <c r="E33" s="7"/>
      <c r="F33" s="23"/>
      <c r="G33" s="165"/>
      <c r="H33" s="9"/>
      <c r="I33" s="27"/>
      <c r="J33" s="24"/>
      <c r="K33" s="11"/>
    </row>
    <row r="34" spans="1:11" ht="13.5" thickBot="1">
      <c r="A34" s="13"/>
      <c r="B34" s="133"/>
      <c r="C34" s="14"/>
      <c r="D34" s="14"/>
      <c r="E34" s="14"/>
      <c r="F34" s="70"/>
      <c r="G34" s="166"/>
      <c r="H34" s="28"/>
      <c r="I34" s="29"/>
      <c r="J34" s="72"/>
      <c r="K34" s="16"/>
    </row>
    <row r="35" spans="1:11" ht="12.75">
      <c r="A35" s="64"/>
      <c r="B35" s="32"/>
      <c r="C35" s="48"/>
      <c r="D35" s="48"/>
      <c r="E35" s="48"/>
      <c r="F35" s="57"/>
      <c r="G35" s="32"/>
      <c r="H35" s="58"/>
      <c r="I35" s="58"/>
      <c r="J35" s="59"/>
      <c r="K35" s="110"/>
    </row>
    <row r="36" spans="1:11" ht="12.75">
      <c r="A36" s="64"/>
      <c r="B36" s="32"/>
      <c r="C36" s="48"/>
      <c r="D36" s="48"/>
      <c r="E36" s="48"/>
      <c r="F36" s="57"/>
      <c r="G36" s="58"/>
      <c r="H36" s="58"/>
      <c r="I36" s="58"/>
      <c r="J36" s="59"/>
      <c r="K36" s="110"/>
    </row>
    <row r="37" spans="1:11" ht="13.5" thickBot="1">
      <c r="A37" s="64"/>
      <c r="B37" s="32"/>
      <c r="C37" s="48"/>
      <c r="D37" s="48"/>
      <c r="E37" s="48"/>
      <c r="F37" s="57"/>
      <c r="G37" s="58"/>
      <c r="H37" s="58"/>
      <c r="I37" s="58"/>
      <c r="J37" s="59"/>
      <c r="K37" s="110"/>
    </row>
    <row r="38" spans="1:11" ht="18.75" thickBot="1">
      <c r="A38" s="359"/>
      <c r="B38" s="360"/>
      <c r="C38" s="360"/>
      <c r="D38" s="360"/>
      <c r="E38" s="360"/>
      <c r="F38" s="360"/>
      <c r="G38" s="360"/>
      <c r="H38" s="360"/>
      <c r="I38" s="360"/>
      <c r="J38" s="360"/>
      <c r="K38" s="66"/>
    </row>
    <row r="39" spans="1:11" ht="12.75">
      <c r="A39" s="38"/>
      <c r="B39" s="135"/>
      <c r="C39" s="41"/>
      <c r="D39" s="41"/>
      <c r="E39" s="41"/>
      <c r="F39" s="69"/>
      <c r="G39" s="164"/>
      <c r="H39" s="25"/>
      <c r="I39" s="26"/>
      <c r="J39" s="71"/>
      <c r="K39" s="42"/>
    </row>
    <row r="40" spans="1:11" ht="12.75">
      <c r="A40" s="10"/>
      <c r="B40" s="136"/>
      <c r="C40" s="7"/>
      <c r="D40" s="7"/>
      <c r="E40" s="7"/>
      <c r="F40" s="23"/>
      <c r="G40" s="165"/>
      <c r="H40" s="9"/>
      <c r="I40" s="27"/>
      <c r="J40" s="24"/>
      <c r="K40" s="11"/>
    </row>
    <row r="41" spans="1:11" ht="12.75">
      <c r="A41" s="10"/>
      <c r="B41" s="5"/>
      <c r="C41" s="7"/>
      <c r="D41" s="7"/>
      <c r="E41" s="7"/>
      <c r="F41" s="23"/>
      <c r="G41" s="165"/>
      <c r="H41" s="9"/>
      <c r="I41" s="27"/>
      <c r="J41" s="24"/>
      <c r="K41" s="11"/>
    </row>
    <row r="42" spans="1:11" ht="12.75">
      <c r="A42" s="10"/>
      <c r="B42" s="5"/>
      <c r="C42" s="7"/>
      <c r="D42" s="7"/>
      <c r="E42" s="7"/>
      <c r="F42" s="23"/>
      <c r="G42" s="165"/>
      <c r="H42" s="9"/>
      <c r="I42" s="27"/>
      <c r="J42" s="24"/>
      <c r="K42" s="11"/>
    </row>
    <row r="43" spans="1:11" ht="13.5" thickBot="1">
      <c r="A43" s="10"/>
      <c r="B43" s="5"/>
      <c r="C43" s="7"/>
      <c r="D43" s="7"/>
      <c r="E43" s="7"/>
      <c r="F43" s="23"/>
      <c r="G43" s="166"/>
      <c r="H43" s="28"/>
      <c r="I43" s="29"/>
      <c r="J43" s="24"/>
      <c r="K43" s="11"/>
    </row>
    <row r="44" spans="1:11" ht="48" customHeight="1">
      <c r="A44" s="10"/>
      <c r="B44" s="98"/>
      <c r="C44" s="7"/>
      <c r="D44" s="7"/>
      <c r="E44" s="7"/>
      <c r="F44" s="8"/>
      <c r="G44" s="167"/>
      <c r="H44" s="97"/>
      <c r="I44" s="97"/>
      <c r="J44" s="95"/>
      <c r="K44" s="11"/>
    </row>
    <row r="45" spans="1:11" ht="13.5" thickBot="1">
      <c r="A45" s="13"/>
      <c r="B45" s="99"/>
      <c r="C45" s="14"/>
      <c r="D45" s="14"/>
      <c r="E45" s="14"/>
      <c r="F45" s="65"/>
      <c r="G45" s="168"/>
      <c r="H45" s="28"/>
      <c r="I45" s="28"/>
      <c r="J45" s="96"/>
      <c r="K45" s="16"/>
    </row>
    <row r="46" spans="1:11" ht="41.25" customHeight="1" thickBot="1">
      <c r="A46" s="64"/>
      <c r="B46" s="32"/>
      <c r="C46" s="32"/>
      <c r="D46" s="32"/>
      <c r="E46" s="32"/>
      <c r="F46" s="33"/>
      <c r="G46" s="34"/>
      <c r="H46" s="34"/>
      <c r="I46" s="34"/>
      <c r="J46" s="35"/>
      <c r="K46" s="110"/>
    </row>
    <row r="47" spans="1:11" ht="18.75" thickBot="1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9"/>
    </row>
    <row r="48" spans="1:11" ht="13.5" thickBot="1">
      <c r="A48" s="52"/>
      <c r="B48" s="53"/>
      <c r="C48" s="54"/>
      <c r="D48" s="54"/>
      <c r="E48" s="55"/>
      <c r="F48" s="60"/>
      <c r="G48" s="169"/>
      <c r="H48" s="30"/>
      <c r="I48" s="31"/>
      <c r="J48" s="61"/>
      <c r="K48" s="56"/>
    </row>
    <row r="49" spans="1:11" ht="12.75">
      <c r="A49" s="64"/>
      <c r="B49" s="32"/>
      <c r="C49" s="32"/>
      <c r="D49" s="32"/>
      <c r="E49" s="32"/>
      <c r="F49" s="33"/>
      <c r="G49" s="34"/>
      <c r="H49" s="34"/>
      <c r="I49" s="34"/>
      <c r="J49" s="35"/>
      <c r="K49" s="110"/>
    </row>
    <row r="50" spans="1:11" ht="12.75">
      <c r="A50" s="64"/>
      <c r="B50" s="32"/>
      <c r="C50" s="32"/>
      <c r="D50" s="32"/>
      <c r="E50" s="32"/>
      <c r="F50" s="33"/>
      <c r="G50" s="34"/>
      <c r="H50" s="34"/>
      <c r="I50" s="34"/>
      <c r="J50" s="35"/>
      <c r="K50" s="110"/>
    </row>
    <row r="51" spans="1:11" ht="13.5" thickBot="1">
      <c r="A51" s="64"/>
      <c r="B51" s="32"/>
      <c r="C51" s="32"/>
      <c r="D51" s="32"/>
      <c r="E51" s="32"/>
      <c r="F51" s="33"/>
      <c r="G51" s="34"/>
      <c r="H51" s="34"/>
      <c r="I51" s="34"/>
      <c r="J51" s="35"/>
      <c r="K51" s="110"/>
    </row>
    <row r="52" spans="1:11" ht="18.75" thickBo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6"/>
    </row>
    <row r="53" spans="1:11" ht="12.75">
      <c r="A53" s="38"/>
      <c r="B53" s="135"/>
      <c r="C53" s="40"/>
      <c r="D53" s="40"/>
      <c r="E53" s="41"/>
      <c r="F53" s="43"/>
      <c r="G53" s="158"/>
      <c r="H53" s="19"/>
      <c r="I53" s="20"/>
      <c r="J53" s="45"/>
      <c r="K53" s="42"/>
    </row>
    <row r="54" spans="1:11" ht="13.5" thickBot="1">
      <c r="A54" s="13"/>
      <c r="B54" s="120"/>
      <c r="C54" s="121"/>
      <c r="D54" s="121"/>
      <c r="E54" s="122"/>
      <c r="F54" s="123"/>
      <c r="G54" s="170"/>
      <c r="H54" s="124"/>
      <c r="I54" s="125"/>
      <c r="J54" s="126"/>
      <c r="K54" s="127"/>
    </row>
    <row r="55" spans="1:11" ht="12.75">
      <c r="A55" s="119"/>
      <c r="B55" s="137"/>
      <c r="C55" s="128"/>
      <c r="D55" s="128"/>
      <c r="E55" s="128"/>
      <c r="F55" s="129"/>
      <c r="G55" s="171"/>
      <c r="H55" s="128"/>
      <c r="I55" s="128"/>
      <c r="J55" s="130"/>
      <c r="K55" s="128"/>
    </row>
    <row r="56" spans="1:11" ht="12.75">
      <c r="A56" s="64"/>
      <c r="B56" s="32"/>
      <c r="C56" s="32"/>
      <c r="D56" s="32"/>
      <c r="E56" s="32"/>
      <c r="F56" s="33"/>
      <c r="G56" s="34"/>
      <c r="H56" s="34"/>
      <c r="I56" s="34"/>
      <c r="J56" s="35"/>
      <c r="K56" s="110"/>
    </row>
    <row r="57" spans="1:11" ht="12.75">
      <c r="A57" s="109"/>
      <c r="B57" s="32"/>
      <c r="C57" s="32"/>
      <c r="D57" s="32"/>
      <c r="E57" s="32"/>
      <c r="F57" s="36"/>
      <c r="G57" s="32"/>
      <c r="H57" s="32"/>
      <c r="I57" s="32"/>
      <c r="J57" s="37"/>
      <c r="K57" s="110"/>
    </row>
    <row r="58" spans="1:11" ht="13.5" thickBot="1">
      <c r="A58" s="109"/>
      <c r="B58" s="32"/>
      <c r="C58" s="32"/>
      <c r="D58" s="32"/>
      <c r="E58" s="32"/>
      <c r="F58" s="36"/>
      <c r="G58" s="32"/>
      <c r="H58" s="32"/>
      <c r="I58" s="32"/>
      <c r="J58" s="37"/>
      <c r="K58" s="110"/>
    </row>
    <row r="59" spans="1:11" ht="18.75" thickBot="1">
      <c r="A59" s="359"/>
      <c r="B59" s="360"/>
      <c r="C59" s="360"/>
      <c r="D59" s="360"/>
      <c r="E59" s="360"/>
      <c r="F59" s="360"/>
      <c r="G59" s="360"/>
      <c r="H59" s="360"/>
      <c r="I59" s="360"/>
      <c r="J59" s="360"/>
      <c r="K59" s="361"/>
    </row>
    <row r="60" spans="1:11" ht="12.75">
      <c r="A60" s="38"/>
      <c r="B60" s="138"/>
      <c r="C60" s="40"/>
      <c r="D60" s="40"/>
      <c r="E60" s="41"/>
      <c r="F60" s="117"/>
      <c r="G60" s="172"/>
      <c r="H60" s="19"/>
      <c r="I60" s="19"/>
      <c r="J60" s="118"/>
      <c r="K60" s="42"/>
    </row>
    <row r="62" ht="12.75" customHeight="1" thickBot="1"/>
    <row r="63" spans="2:10" ht="15.75">
      <c r="B63" s="91"/>
      <c r="C63" s="87"/>
      <c r="D63" s="87"/>
      <c r="E63" s="87"/>
      <c r="F63" s="88"/>
      <c r="G63" s="173"/>
      <c r="H63" s="114"/>
      <c r="I63" s="114"/>
      <c r="J63" s="115"/>
    </row>
    <row r="64" spans="2:10" ht="18">
      <c r="B64" s="92"/>
      <c r="C64" s="32"/>
      <c r="D64" s="32"/>
      <c r="E64" s="32"/>
      <c r="F64" s="36"/>
      <c r="G64" s="174"/>
      <c r="H64" s="94"/>
      <c r="I64" s="94"/>
      <c r="J64" s="100"/>
    </row>
    <row r="65" spans="2:10" ht="18">
      <c r="B65" s="92"/>
      <c r="C65" s="32"/>
      <c r="D65" s="32"/>
      <c r="E65" s="32"/>
      <c r="F65" s="36"/>
      <c r="G65" s="174"/>
      <c r="H65" s="94"/>
      <c r="I65" s="94"/>
      <c r="J65" s="100"/>
    </row>
    <row r="66" spans="2:10" ht="18">
      <c r="B66" s="92"/>
      <c r="C66" s="32"/>
      <c r="D66" s="32"/>
      <c r="E66" s="32"/>
      <c r="F66" s="36"/>
      <c r="G66" s="174"/>
      <c r="H66" s="94"/>
      <c r="I66" s="94"/>
      <c r="J66" s="100"/>
    </row>
    <row r="67" spans="2:10" ht="18">
      <c r="B67" s="92"/>
      <c r="C67" s="32"/>
      <c r="D67" s="32"/>
      <c r="E67" s="32"/>
      <c r="F67" s="36"/>
      <c r="G67" s="174"/>
      <c r="H67" s="94"/>
      <c r="I67" s="94"/>
      <c r="J67" s="100"/>
    </row>
    <row r="68" spans="2:10" ht="18">
      <c r="B68" s="92"/>
      <c r="C68" s="32"/>
      <c r="D68" s="32"/>
      <c r="E68" s="32"/>
      <c r="F68" s="36"/>
      <c r="G68" s="174"/>
      <c r="H68" s="94"/>
      <c r="I68" s="94"/>
      <c r="J68" s="100"/>
    </row>
    <row r="69" spans="2:10" ht="18">
      <c r="B69" s="92"/>
      <c r="C69" s="32"/>
      <c r="D69" s="32"/>
      <c r="E69" s="32"/>
      <c r="F69" s="36"/>
      <c r="G69" s="174"/>
      <c r="H69" s="94"/>
      <c r="I69" s="94"/>
      <c r="J69" s="100"/>
    </row>
    <row r="70" spans="2:10" ht="18.75" thickBot="1">
      <c r="B70" s="93"/>
      <c r="C70" s="89"/>
      <c r="D70" s="89"/>
      <c r="E70" s="89"/>
      <c r="F70" s="90"/>
      <c r="G70" s="175"/>
      <c r="H70" s="113"/>
      <c r="I70" s="113"/>
      <c r="J70" s="112"/>
    </row>
    <row r="71" spans="2:10" ht="18.75" thickBot="1">
      <c r="B71" s="111"/>
      <c r="C71" s="89"/>
      <c r="D71" s="89"/>
      <c r="E71" s="89"/>
      <c r="F71" s="90"/>
      <c r="G71" s="176"/>
      <c r="H71" s="107"/>
      <c r="I71" s="107"/>
      <c r="J71" s="108"/>
    </row>
    <row r="74" ht="12.75">
      <c r="H74" s="81"/>
    </row>
    <row r="76" ht="12.75">
      <c r="H76" s="81"/>
    </row>
  </sheetData>
  <mergeCells count="21">
    <mergeCell ref="L5:L22"/>
    <mergeCell ref="J2:J3"/>
    <mergeCell ref="K2:K3"/>
    <mergeCell ref="A4:K4"/>
    <mergeCell ref="A7:K7"/>
    <mergeCell ref="A2:A3"/>
    <mergeCell ref="B2:B3"/>
    <mergeCell ref="A59:K59"/>
    <mergeCell ref="A38:J38"/>
    <mergeCell ref="F2:F3"/>
    <mergeCell ref="G2:I2"/>
    <mergeCell ref="A52:K52"/>
    <mergeCell ref="A47:K47"/>
    <mergeCell ref="A31:K31"/>
    <mergeCell ref="D2:D3"/>
    <mergeCell ref="A10:K10"/>
    <mergeCell ref="A19:K19"/>
    <mergeCell ref="A25:K25"/>
    <mergeCell ref="A13:K13"/>
    <mergeCell ref="E2:E3"/>
    <mergeCell ref="C2:C3"/>
  </mergeCells>
  <printOptions horizontalCentered="1" verticalCentered="1"/>
  <pageMargins left="0.1968503937007874" right="0.1968503937007874" top="1.1811023622047245" bottom="0.1968503937007874" header="0.1968503937007874" footer="0.196850393700787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workbookViewId="0" topLeftCell="A1">
      <selection activeCell="B59" sqref="B59:J67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9.00390625" style="0" customWidth="1"/>
    <col min="5" max="5" width="18.00390625" style="0" customWidth="1"/>
    <col min="6" max="6" width="12.125" style="0" customWidth="1"/>
    <col min="8" max="8" width="11.75390625" style="0" customWidth="1"/>
    <col min="10" max="10" width="10.25390625" style="0" customWidth="1"/>
    <col min="11" max="11" width="5.75390625" style="0" customWidth="1"/>
  </cols>
  <sheetData>
    <row r="1" ht="13.5" thickBot="1"/>
    <row r="2" spans="1:11" ht="12.75">
      <c r="A2" s="382"/>
      <c r="B2" s="362"/>
      <c r="C2" s="362"/>
      <c r="D2" s="362"/>
      <c r="E2" s="362"/>
      <c r="F2" s="362"/>
      <c r="G2" s="362"/>
      <c r="H2" s="362"/>
      <c r="I2" s="362"/>
      <c r="J2" s="362"/>
      <c r="K2" s="376"/>
    </row>
    <row r="3" spans="1:11" ht="13.5" thickBot="1">
      <c r="A3" s="383"/>
      <c r="B3" s="363"/>
      <c r="C3" s="363"/>
      <c r="D3" s="363"/>
      <c r="E3" s="363"/>
      <c r="F3" s="363"/>
      <c r="G3" s="116"/>
      <c r="H3" s="116"/>
      <c r="I3" s="116"/>
      <c r="J3" s="363"/>
      <c r="K3" s="377"/>
    </row>
    <row r="4" spans="1:11" ht="18.75" thickBot="1">
      <c r="A4" s="378"/>
      <c r="B4" s="379"/>
      <c r="C4" s="379"/>
      <c r="D4" s="379"/>
      <c r="E4" s="379"/>
      <c r="F4" s="379"/>
      <c r="G4" s="380"/>
      <c r="H4" s="380"/>
      <c r="I4" s="380"/>
      <c r="J4" s="379"/>
      <c r="K4" s="381"/>
    </row>
    <row r="5" spans="1:11" ht="12.75">
      <c r="A5" s="10"/>
      <c r="B5" s="140"/>
      <c r="C5" s="3"/>
      <c r="D5" s="3"/>
      <c r="E5" s="3"/>
      <c r="F5" s="17"/>
      <c r="G5" s="139"/>
      <c r="H5" s="143"/>
      <c r="I5" s="20"/>
      <c r="J5" s="18"/>
      <c r="K5" s="11"/>
    </row>
    <row r="6" spans="1:11" ht="13.5" thickBot="1">
      <c r="A6" s="145"/>
      <c r="B6" s="185"/>
      <c r="C6" s="144"/>
      <c r="D6" s="144"/>
      <c r="E6" s="144"/>
      <c r="F6" s="146"/>
      <c r="G6" s="157"/>
      <c r="H6" s="147"/>
      <c r="I6" s="148"/>
      <c r="J6" s="149"/>
      <c r="K6" s="150"/>
    </row>
    <row r="7" spans="1:11" ht="18.75" thickBot="1">
      <c r="A7" s="343"/>
      <c r="B7" s="344"/>
      <c r="C7" s="344"/>
      <c r="D7" s="344"/>
      <c r="E7" s="344"/>
      <c r="F7" s="344"/>
      <c r="G7" s="344"/>
      <c r="H7" s="344"/>
      <c r="I7" s="344"/>
      <c r="J7" s="344"/>
      <c r="K7" s="371"/>
    </row>
    <row r="8" spans="1:11" ht="12.75">
      <c r="A8" s="184"/>
      <c r="B8" s="135"/>
      <c r="C8" s="76"/>
      <c r="D8" s="76"/>
      <c r="E8" s="76"/>
      <c r="F8" s="43"/>
      <c r="G8" s="158"/>
      <c r="H8" s="172"/>
      <c r="I8" s="20"/>
      <c r="J8" s="45"/>
      <c r="K8" s="42"/>
    </row>
    <row r="9" spans="1:11" ht="12.75">
      <c r="A9" s="187"/>
      <c r="B9" s="186"/>
      <c r="C9" s="188"/>
      <c r="D9" s="188"/>
      <c r="E9" s="3"/>
      <c r="F9" s="180"/>
      <c r="G9" s="181"/>
      <c r="H9" s="182"/>
      <c r="I9" s="4"/>
      <c r="J9" s="183"/>
      <c r="K9" s="178"/>
    </row>
    <row r="10" spans="1:11" ht="13.5" thickBot="1">
      <c r="A10" s="13"/>
      <c r="B10" s="67"/>
      <c r="C10" s="74"/>
      <c r="D10" s="74"/>
      <c r="E10" s="74"/>
      <c r="F10" s="44"/>
      <c r="G10" s="159"/>
      <c r="H10" s="147"/>
      <c r="I10" s="21"/>
      <c r="J10" s="46"/>
      <c r="K10" s="16"/>
    </row>
    <row r="11" spans="2:12" ht="18.75" thickBot="1">
      <c r="B11" s="343"/>
      <c r="C11" s="344"/>
      <c r="D11" s="344"/>
      <c r="E11" s="344"/>
      <c r="F11" s="344"/>
      <c r="G11" s="344"/>
      <c r="H11" s="344"/>
      <c r="I11" s="344"/>
      <c r="J11" s="344"/>
      <c r="K11" s="344"/>
      <c r="L11" s="371"/>
    </row>
    <row r="12" spans="1:11" ht="12.75">
      <c r="A12" s="75"/>
      <c r="B12" s="189"/>
      <c r="C12" s="76"/>
      <c r="D12" s="76"/>
      <c r="E12" s="76"/>
      <c r="F12" s="43"/>
      <c r="G12" s="158"/>
      <c r="H12" s="143"/>
      <c r="I12" s="20"/>
      <c r="J12" s="45"/>
      <c r="K12" s="42"/>
    </row>
    <row r="13" spans="1:11" ht="13.5" thickBot="1">
      <c r="A13" s="73"/>
      <c r="B13" s="133"/>
      <c r="C13" s="74"/>
      <c r="D13" s="74"/>
      <c r="E13" s="74"/>
      <c r="F13" s="44"/>
      <c r="G13" s="159"/>
      <c r="H13" s="177"/>
      <c r="I13" s="21"/>
      <c r="J13" s="46"/>
      <c r="K13" s="16"/>
    </row>
    <row r="14" spans="1:11" ht="18.75" thickBot="1">
      <c r="A14" s="359"/>
      <c r="B14" s="360"/>
      <c r="C14" s="360"/>
      <c r="D14" s="360"/>
      <c r="E14" s="360"/>
      <c r="F14" s="360"/>
      <c r="G14" s="360"/>
      <c r="H14" s="360"/>
      <c r="I14" s="360"/>
      <c r="J14" s="360"/>
      <c r="K14" s="361"/>
    </row>
    <row r="15" spans="1:11" ht="12.75">
      <c r="A15" s="75"/>
      <c r="B15" s="190"/>
      <c r="C15" s="76"/>
      <c r="D15" s="76"/>
      <c r="E15" s="76"/>
      <c r="F15" s="43"/>
      <c r="G15" s="139"/>
      <c r="H15" s="191"/>
      <c r="I15" s="102"/>
      <c r="J15" s="45"/>
      <c r="K15" s="80"/>
    </row>
    <row r="16" spans="1:11" ht="12.75">
      <c r="A16" s="12"/>
      <c r="B16" s="132"/>
      <c r="C16" s="151"/>
      <c r="D16" s="151"/>
      <c r="E16" s="151"/>
      <c r="F16" s="152"/>
      <c r="G16" s="160"/>
      <c r="H16" s="192"/>
      <c r="I16" s="154"/>
      <c r="J16" s="155"/>
      <c r="K16" s="78"/>
    </row>
    <row r="17" spans="1:11" ht="12.75">
      <c r="A17" s="12"/>
      <c r="B17" s="156"/>
      <c r="C17" s="151"/>
      <c r="D17" s="151"/>
      <c r="E17" s="151"/>
      <c r="F17" s="152"/>
      <c r="G17" s="161"/>
      <c r="H17" s="153"/>
      <c r="I17" s="154"/>
      <c r="J17" s="155"/>
      <c r="K17" s="78"/>
    </row>
    <row r="18" spans="1:11" ht="12.75">
      <c r="A18" s="12"/>
      <c r="B18" s="6"/>
      <c r="C18" s="3"/>
      <c r="D18" s="3"/>
      <c r="E18" s="3"/>
      <c r="F18" s="17"/>
      <c r="G18" s="160"/>
      <c r="H18" s="103"/>
      <c r="I18" s="104"/>
      <c r="J18" s="18"/>
      <c r="K18" s="78"/>
    </row>
    <row r="19" spans="1:11" ht="13.5" thickBot="1">
      <c r="A19" s="73"/>
      <c r="B19" s="77"/>
      <c r="C19" s="74"/>
      <c r="D19" s="74"/>
      <c r="E19" s="74"/>
      <c r="F19" s="44"/>
      <c r="G19" s="157"/>
      <c r="H19" s="105"/>
      <c r="I19" s="106"/>
      <c r="J19" s="46"/>
      <c r="K19" s="47"/>
    </row>
    <row r="20" spans="1:11" ht="19.5" thickBot="1">
      <c r="A20" s="372"/>
      <c r="B20" s="373"/>
      <c r="C20" s="373"/>
      <c r="D20" s="373"/>
      <c r="E20" s="373"/>
      <c r="F20" s="373"/>
      <c r="G20" s="373"/>
      <c r="H20" s="373"/>
      <c r="I20" s="373"/>
      <c r="J20" s="373"/>
      <c r="K20" s="374"/>
    </row>
    <row r="21" spans="1:11" ht="12.75">
      <c r="A21" s="75"/>
      <c r="B21" s="190"/>
      <c r="C21" s="76"/>
      <c r="D21" s="76"/>
      <c r="E21" s="76"/>
      <c r="F21" s="43"/>
      <c r="G21" s="158"/>
      <c r="H21" s="143"/>
      <c r="I21" s="20"/>
      <c r="J21" s="45"/>
      <c r="K21" s="42"/>
    </row>
    <row r="22" spans="1:11" ht="12.75">
      <c r="A22" s="12"/>
      <c r="B22" s="132"/>
      <c r="C22" s="3"/>
      <c r="D22" s="3"/>
      <c r="E22" s="3"/>
      <c r="F22" s="17"/>
      <c r="G22" s="162"/>
      <c r="H22" s="182"/>
      <c r="I22" s="22"/>
      <c r="J22" s="18"/>
      <c r="K22" s="11"/>
    </row>
    <row r="23" spans="1:11" ht="13.5" thickBot="1">
      <c r="A23" s="73"/>
      <c r="B23" s="133"/>
      <c r="C23" s="74"/>
      <c r="D23" s="74"/>
      <c r="E23" s="74"/>
      <c r="F23" s="44"/>
      <c r="G23" s="159"/>
      <c r="H23" s="177"/>
      <c r="I23" s="21"/>
      <c r="J23" s="46"/>
      <c r="K23" s="16"/>
    </row>
    <row r="24" spans="1:11" ht="12.75">
      <c r="A24" s="109"/>
      <c r="B24" s="63"/>
      <c r="C24" s="62"/>
      <c r="D24" s="62"/>
      <c r="E24" s="62"/>
      <c r="F24" s="49"/>
      <c r="G24" s="50"/>
      <c r="H24" s="50"/>
      <c r="I24" s="50"/>
      <c r="J24" s="51"/>
      <c r="K24" s="110"/>
    </row>
    <row r="25" spans="1:11" ht="13.5" thickBot="1">
      <c r="A25" s="109"/>
      <c r="B25" s="63"/>
      <c r="C25" s="62"/>
      <c r="D25" s="62"/>
      <c r="E25" s="62"/>
      <c r="F25" s="49"/>
      <c r="G25" s="50"/>
      <c r="H25" s="50"/>
      <c r="I25" s="50"/>
      <c r="J25" s="51"/>
      <c r="K25" s="110"/>
    </row>
    <row r="26" spans="1:11" ht="18.75" thickBot="1">
      <c r="A26" s="359"/>
      <c r="B26" s="360"/>
      <c r="C26" s="360"/>
      <c r="D26" s="360"/>
      <c r="E26" s="360"/>
      <c r="F26" s="360"/>
      <c r="G26" s="360"/>
      <c r="H26" s="360"/>
      <c r="I26" s="360"/>
      <c r="J26" s="360"/>
      <c r="K26" s="361"/>
    </row>
    <row r="27" spans="1:11" ht="13.5" thickBot="1">
      <c r="A27" s="52"/>
      <c r="B27" s="134"/>
      <c r="C27" s="55"/>
      <c r="D27" s="55"/>
      <c r="E27" s="55"/>
      <c r="F27" s="84"/>
      <c r="G27" s="163"/>
      <c r="H27" s="193"/>
      <c r="I27" s="86"/>
      <c r="J27" s="85"/>
      <c r="K27" s="56"/>
    </row>
    <row r="28" spans="1:11" ht="12.75">
      <c r="A28" s="64"/>
      <c r="B28" s="82"/>
      <c r="C28" s="48"/>
      <c r="D28" s="48"/>
      <c r="E28" s="48"/>
      <c r="F28" s="57"/>
      <c r="G28" s="58"/>
      <c r="H28" s="58"/>
      <c r="I28" s="58"/>
      <c r="J28" s="59"/>
      <c r="K28" s="110"/>
    </row>
    <row r="29" spans="1:11" ht="12.75">
      <c r="A29" s="64"/>
      <c r="B29" s="32"/>
      <c r="C29" s="48"/>
      <c r="D29" s="48"/>
      <c r="E29" s="48"/>
      <c r="F29" s="57"/>
      <c r="G29" s="58"/>
      <c r="H29" s="58"/>
      <c r="I29" s="58"/>
      <c r="J29" s="59"/>
      <c r="K29" s="110"/>
    </row>
    <row r="30" spans="1:11" ht="12.75">
      <c r="A30" s="64"/>
      <c r="B30" s="32"/>
      <c r="C30" s="48"/>
      <c r="D30" s="48"/>
      <c r="E30" s="48"/>
      <c r="F30" s="57"/>
      <c r="G30" s="58"/>
      <c r="H30" s="58"/>
      <c r="I30" s="58"/>
      <c r="J30" s="59"/>
      <c r="K30" s="110"/>
    </row>
    <row r="31" spans="1:11" ht="13.5" thickBot="1">
      <c r="A31" s="64"/>
      <c r="B31" s="32"/>
      <c r="C31" s="48"/>
      <c r="D31" s="48"/>
      <c r="E31" s="48"/>
      <c r="F31" s="57"/>
      <c r="G31" s="58"/>
      <c r="H31" s="58"/>
      <c r="I31" s="58"/>
      <c r="J31" s="59"/>
      <c r="K31" s="110"/>
    </row>
    <row r="32" spans="1:11" ht="18.75" thickBot="1">
      <c r="A32" s="370"/>
      <c r="B32" s="345"/>
      <c r="C32" s="345"/>
      <c r="D32" s="345"/>
      <c r="E32" s="345"/>
      <c r="F32" s="345"/>
      <c r="G32" s="345"/>
      <c r="H32" s="345"/>
      <c r="I32" s="345"/>
      <c r="J32" s="345"/>
      <c r="K32" s="346"/>
    </row>
    <row r="33" spans="1:11" ht="12.75">
      <c r="A33" s="38"/>
      <c r="B33" s="68"/>
      <c r="C33" s="41"/>
      <c r="D33" s="41"/>
      <c r="E33" s="41"/>
      <c r="F33" s="69"/>
      <c r="G33" s="164"/>
      <c r="H33" s="25"/>
      <c r="I33" s="26"/>
      <c r="J33" s="71"/>
      <c r="K33" s="42"/>
    </row>
    <row r="34" spans="1:11" ht="12.75">
      <c r="A34" s="10"/>
      <c r="B34" s="6"/>
      <c r="C34" s="7"/>
      <c r="D34" s="7"/>
      <c r="E34" s="7"/>
      <c r="F34" s="23"/>
      <c r="G34" s="165"/>
      <c r="H34" s="9"/>
      <c r="I34" s="27"/>
      <c r="J34" s="24"/>
      <c r="K34" s="11"/>
    </row>
    <row r="35" spans="1:11" ht="13.5" thickBot="1">
      <c r="A35" s="13"/>
      <c r="B35" s="133"/>
      <c r="C35" s="14"/>
      <c r="D35" s="14"/>
      <c r="E35" s="14"/>
      <c r="F35" s="70"/>
      <c r="G35" s="166"/>
      <c r="H35" s="142"/>
      <c r="I35" s="29"/>
      <c r="J35" s="72"/>
      <c r="K35" s="16"/>
    </row>
    <row r="36" spans="1:11" ht="12.75">
      <c r="A36" s="64"/>
      <c r="B36" s="32"/>
      <c r="C36" s="48"/>
      <c r="D36" s="48"/>
      <c r="E36" s="48"/>
      <c r="F36" s="57"/>
      <c r="G36" s="32"/>
      <c r="H36" s="58"/>
      <c r="I36" s="58"/>
      <c r="J36" s="59"/>
      <c r="K36" s="110"/>
    </row>
    <row r="37" spans="1:11" ht="12.75">
      <c r="A37" s="64"/>
      <c r="B37" s="32"/>
      <c r="C37" s="48"/>
      <c r="D37" s="48"/>
      <c r="E37" s="48"/>
      <c r="F37" s="57"/>
      <c r="G37" s="58"/>
      <c r="H37" s="58"/>
      <c r="I37" s="58"/>
      <c r="J37" s="59"/>
      <c r="K37" s="110"/>
    </row>
    <row r="38" spans="1:11" ht="13.5" thickBot="1">
      <c r="A38" s="64"/>
      <c r="B38" s="32"/>
      <c r="C38" s="48"/>
      <c r="D38" s="48"/>
      <c r="E38" s="48"/>
      <c r="F38" s="57"/>
      <c r="G38" s="58"/>
      <c r="H38" s="58"/>
      <c r="I38" s="58"/>
      <c r="J38" s="59"/>
      <c r="K38" s="110"/>
    </row>
    <row r="39" spans="1:11" ht="18.75" thickBot="1">
      <c r="A39" s="359"/>
      <c r="B39" s="360"/>
      <c r="C39" s="360"/>
      <c r="D39" s="360"/>
      <c r="E39" s="360"/>
      <c r="F39" s="360"/>
      <c r="G39" s="360"/>
      <c r="H39" s="360"/>
      <c r="I39" s="360"/>
      <c r="J39" s="360"/>
      <c r="K39" s="66"/>
    </row>
    <row r="40" spans="1:11" ht="12.75">
      <c r="A40" s="38"/>
      <c r="B40" s="135"/>
      <c r="C40" s="41"/>
      <c r="D40" s="41"/>
      <c r="E40" s="41"/>
      <c r="F40" s="69"/>
      <c r="G40" s="164"/>
      <c r="H40" s="194"/>
      <c r="I40" s="26"/>
      <c r="J40" s="71"/>
      <c r="K40" s="42"/>
    </row>
    <row r="41" spans="1:11" ht="12.75">
      <c r="A41" s="10"/>
      <c r="B41" s="136"/>
      <c r="C41" s="7"/>
      <c r="D41" s="7"/>
      <c r="E41" s="7"/>
      <c r="F41" s="23"/>
      <c r="G41" s="165"/>
      <c r="H41" s="195"/>
      <c r="I41" s="27"/>
      <c r="J41" s="24"/>
      <c r="K41" s="11"/>
    </row>
    <row r="42" spans="1:11" ht="12.75">
      <c r="A42" s="10"/>
      <c r="B42" s="136"/>
      <c r="C42" s="7"/>
      <c r="D42" s="7"/>
      <c r="E42" s="7"/>
      <c r="F42" s="23"/>
      <c r="G42" s="165"/>
      <c r="H42" s="195"/>
      <c r="I42" s="27"/>
      <c r="J42" s="24"/>
      <c r="K42" s="11"/>
    </row>
    <row r="43" spans="1:11" ht="12.75">
      <c r="A43" s="10"/>
      <c r="B43" s="136"/>
      <c r="C43" s="7"/>
      <c r="D43" s="7"/>
      <c r="E43" s="7"/>
      <c r="F43" s="23"/>
      <c r="G43" s="165"/>
      <c r="H43" s="195"/>
      <c r="I43" s="27"/>
      <c r="J43" s="24"/>
      <c r="K43" s="11"/>
    </row>
    <row r="44" spans="1:11" ht="13.5" thickBot="1">
      <c r="A44" s="10"/>
      <c r="B44" s="136"/>
      <c r="C44" s="7"/>
      <c r="D44" s="7"/>
      <c r="E44" s="7"/>
      <c r="F44" s="23"/>
      <c r="G44" s="166"/>
      <c r="H44" s="142"/>
      <c r="I44" s="29"/>
      <c r="J44" s="24"/>
      <c r="K44" s="11"/>
    </row>
    <row r="45" spans="1:11" ht="12.75">
      <c r="A45" s="10"/>
      <c r="B45" s="196"/>
      <c r="C45" s="7"/>
      <c r="D45" s="7"/>
      <c r="E45" s="7"/>
      <c r="F45" s="8"/>
      <c r="G45" s="167"/>
      <c r="H45" s="141"/>
      <c r="I45" s="97"/>
      <c r="J45" s="95"/>
      <c r="K45" s="11"/>
    </row>
    <row r="46" spans="1:11" ht="13.5" thickBot="1">
      <c r="A46" s="13"/>
      <c r="B46" s="99"/>
      <c r="C46" s="14"/>
      <c r="D46" s="14"/>
      <c r="E46" s="14"/>
      <c r="F46" s="65"/>
      <c r="G46" s="168"/>
      <c r="H46" s="28"/>
      <c r="I46" s="28"/>
      <c r="J46" s="96"/>
      <c r="K46" s="16"/>
    </row>
    <row r="47" spans="1:11" ht="13.5" thickBot="1">
      <c r="A47" s="64"/>
      <c r="B47" s="32"/>
      <c r="C47" s="32"/>
      <c r="D47" s="32"/>
      <c r="E47" s="32"/>
      <c r="F47" s="33"/>
      <c r="G47" s="34"/>
      <c r="H47" s="34"/>
      <c r="I47" s="34"/>
      <c r="J47" s="35"/>
      <c r="K47" s="110"/>
    </row>
    <row r="48" spans="1:11" ht="18.75" thickBot="1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9"/>
    </row>
    <row r="49" spans="1:11" ht="13.5" thickBot="1">
      <c r="A49" s="52"/>
      <c r="B49" s="53"/>
      <c r="C49" s="54"/>
      <c r="D49" s="54"/>
      <c r="E49" s="55"/>
      <c r="F49" s="60"/>
      <c r="G49" s="169"/>
      <c r="H49" s="30"/>
      <c r="I49" s="31"/>
      <c r="J49" s="61"/>
      <c r="K49" s="56"/>
    </row>
    <row r="50" spans="1:11" ht="18.75" thickBot="1">
      <c r="A50" s="364"/>
      <c r="B50" s="365"/>
      <c r="C50" s="365"/>
      <c r="D50" s="365"/>
      <c r="E50" s="365"/>
      <c r="F50" s="365"/>
      <c r="G50" s="365"/>
      <c r="H50" s="365"/>
      <c r="I50" s="365"/>
      <c r="J50" s="365"/>
      <c r="K50" s="366"/>
    </row>
    <row r="51" spans="1:11" ht="12.75">
      <c r="A51" s="197"/>
      <c r="B51" s="198"/>
      <c r="C51" s="199"/>
      <c r="D51" s="199"/>
      <c r="E51" s="200"/>
      <c r="F51" s="201"/>
      <c r="G51" s="202"/>
      <c r="H51" s="203"/>
      <c r="I51" s="204"/>
      <c r="J51" s="205"/>
      <c r="K51" s="66"/>
    </row>
    <row r="52" spans="1:11" ht="12.75">
      <c r="A52" s="179"/>
      <c r="B52" s="206"/>
      <c r="C52" s="7"/>
      <c r="D52" s="178"/>
      <c r="E52" s="7"/>
      <c r="F52" s="180"/>
      <c r="G52" s="181"/>
      <c r="H52" s="182"/>
      <c r="I52" s="4"/>
      <c r="J52" s="183"/>
      <c r="K52" s="178"/>
    </row>
    <row r="53" spans="1:11" ht="12.75">
      <c r="A53" s="207"/>
      <c r="B53" s="210"/>
      <c r="C53" s="121"/>
      <c r="D53" s="121"/>
      <c r="E53" s="122"/>
      <c r="F53" s="123"/>
      <c r="G53" s="170"/>
      <c r="H53" s="211"/>
      <c r="I53" s="125"/>
      <c r="J53" s="126"/>
      <c r="K53" s="127"/>
    </row>
    <row r="54" spans="1:11" ht="13.5" thickBot="1">
      <c r="A54" s="209"/>
      <c r="B54" s="208"/>
      <c r="C54" s="128"/>
      <c r="D54" s="128"/>
      <c r="E54" s="128"/>
      <c r="F54" s="129"/>
      <c r="G54" s="171"/>
      <c r="H54" s="128"/>
      <c r="I54" s="128"/>
      <c r="J54" s="130"/>
      <c r="K54" s="128"/>
    </row>
    <row r="55" spans="1:11" ht="18.75" thickBot="1">
      <c r="A55" s="359"/>
      <c r="B55" s="360"/>
      <c r="C55" s="360"/>
      <c r="D55" s="360"/>
      <c r="E55" s="360"/>
      <c r="F55" s="360"/>
      <c r="G55" s="360"/>
      <c r="H55" s="360"/>
      <c r="I55" s="360"/>
      <c r="J55" s="360"/>
      <c r="K55" s="361"/>
    </row>
    <row r="56" spans="1:11" ht="12.75">
      <c r="A56" s="38"/>
      <c r="B56" s="138"/>
      <c r="C56" s="40"/>
      <c r="D56" s="40"/>
      <c r="E56" s="41"/>
      <c r="F56" s="117"/>
      <c r="G56" s="172"/>
      <c r="H56" s="143"/>
      <c r="I56" s="19"/>
      <c r="J56" s="118"/>
      <c r="K56" s="42"/>
    </row>
    <row r="58" ht="13.5" thickBot="1"/>
    <row r="59" spans="2:10" ht="15.75">
      <c r="B59" s="91"/>
      <c r="C59" s="87"/>
      <c r="D59" s="87"/>
      <c r="E59" s="87"/>
      <c r="F59" s="88"/>
      <c r="G59" s="173">
        <v>2004</v>
      </c>
      <c r="H59" s="114">
        <v>2005</v>
      </c>
      <c r="I59" s="114">
        <v>2006</v>
      </c>
      <c r="J59" s="115" t="s">
        <v>64</v>
      </c>
    </row>
    <row r="60" spans="2:10" ht="18">
      <c r="B60" s="92"/>
      <c r="C60" s="32"/>
      <c r="D60" s="32"/>
      <c r="E60" s="32"/>
      <c r="F60" s="36"/>
      <c r="G60" s="174">
        <f>G1+G2+G4+G5+G7+G8+G10+G11+G13+G14+G16+G17+G18+G12</f>
        <v>0</v>
      </c>
      <c r="H60" s="94">
        <f>H1+H2+H4+H5+H7+H8+H10+H11+H13+H14+H16+H17+H18+H12</f>
        <v>0</v>
      </c>
      <c r="I60" s="94">
        <f>I1+I2+I4+I5+I7+I8+I10+I11+I12+I13+I14+I16+I17+I18</f>
        <v>0</v>
      </c>
      <c r="J60" s="100">
        <f>SUM(G60:I60)</f>
        <v>0</v>
      </c>
    </row>
    <row r="61" spans="2:10" ht="18">
      <c r="B61" s="92" t="s">
        <v>30</v>
      </c>
      <c r="C61" s="32"/>
      <c r="D61" s="32"/>
      <c r="E61" s="32"/>
      <c r="F61" s="36"/>
      <c r="G61" s="174">
        <f>G22</f>
        <v>0</v>
      </c>
      <c r="H61" s="94">
        <f>H22</f>
        <v>0</v>
      </c>
      <c r="I61" s="94">
        <f>I22</f>
        <v>0</v>
      </c>
      <c r="J61" s="100">
        <f aca="true" t="shared" si="0" ref="J61:J66">SUM(G61:I61)</f>
        <v>0</v>
      </c>
    </row>
    <row r="62" spans="2:10" ht="18">
      <c r="B62" s="92" t="s">
        <v>61</v>
      </c>
      <c r="C62" s="32"/>
      <c r="D62" s="32"/>
      <c r="E62" s="32"/>
      <c r="F62" s="36"/>
      <c r="G62" s="174">
        <f>G28+G29+G30</f>
        <v>0</v>
      </c>
      <c r="H62" s="94">
        <f>H28+H29+H30</f>
        <v>0</v>
      </c>
      <c r="I62" s="94">
        <f>I28+I29+I30</f>
        <v>0</v>
      </c>
      <c r="J62" s="100">
        <f t="shared" si="0"/>
        <v>0</v>
      </c>
    </row>
    <row r="63" spans="2:10" ht="18">
      <c r="B63" s="92" t="s">
        <v>40</v>
      </c>
      <c r="C63" s="32"/>
      <c r="D63" s="32"/>
      <c r="E63" s="32"/>
      <c r="F63" s="36"/>
      <c r="G63" s="174">
        <f>G35+G36+G37+G38+G39</f>
        <v>0</v>
      </c>
      <c r="H63" s="94">
        <f>H35+H36+H37+H38+H39</f>
        <v>0</v>
      </c>
      <c r="I63" s="94">
        <f>I35+I36+I37+I38+I39</f>
        <v>0</v>
      </c>
      <c r="J63" s="100">
        <f t="shared" si="0"/>
        <v>0</v>
      </c>
    </row>
    <row r="64" spans="2:10" ht="18">
      <c r="B64" s="92" t="s">
        <v>62</v>
      </c>
      <c r="C64" s="32"/>
      <c r="D64" s="32"/>
      <c r="E64" s="32"/>
      <c r="F64" s="36"/>
      <c r="G64" s="174">
        <f>G44</f>
        <v>0</v>
      </c>
      <c r="H64" s="94">
        <f>H44</f>
        <v>0</v>
      </c>
      <c r="I64" s="94">
        <f>I44</f>
        <v>0</v>
      </c>
      <c r="J64" s="100">
        <f t="shared" si="0"/>
        <v>0</v>
      </c>
    </row>
    <row r="65" spans="2:10" ht="18">
      <c r="B65" s="92" t="s">
        <v>63</v>
      </c>
      <c r="C65" s="32"/>
      <c r="D65" s="32"/>
      <c r="E65" s="32"/>
      <c r="F65" s="36"/>
      <c r="G65" s="174">
        <v>25000</v>
      </c>
      <c r="H65" s="94">
        <f>H49+H50</f>
        <v>0</v>
      </c>
      <c r="I65" s="94">
        <f>I49+I50</f>
        <v>0</v>
      </c>
      <c r="J65" s="100">
        <f t="shared" si="0"/>
        <v>25000</v>
      </c>
    </row>
    <row r="66" spans="2:10" ht="18.75" thickBot="1">
      <c r="B66" s="93" t="s">
        <v>53</v>
      </c>
      <c r="C66" s="89"/>
      <c r="D66" s="89"/>
      <c r="E66" s="89"/>
      <c r="F66" s="90"/>
      <c r="G66" s="175">
        <v>0</v>
      </c>
      <c r="H66" s="113">
        <f>H56</f>
        <v>0</v>
      </c>
      <c r="I66" s="113">
        <f>I56</f>
        <v>0</v>
      </c>
      <c r="J66" s="112">
        <f t="shared" si="0"/>
        <v>0</v>
      </c>
    </row>
    <row r="67" spans="2:10" ht="18.75" thickBot="1">
      <c r="B67" s="111" t="s">
        <v>64</v>
      </c>
      <c r="C67" s="89"/>
      <c r="D67" s="89"/>
      <c r="E67" s="89"/>
      <c r="F67" s="90"/>
      <c r="G67" s="176">
        <f>SUM(G60:G65)</f>
        <v>25000</v>
      </c>
      <c r="H67" s="107">
        <f>SUM(H60:H66)</f>
        <v>0</v>
      </c>
      <c r="I67" s="107">
        <f>SUM(I60:I66)</f>
        <v>0</v>
      </c>
      <c r="J67" s="108">
        <f>J60+J61+J62+J63+J64+J65+J66</f>
        <v>25000</v>
      </c>
    </row>
  </sheetData>
  <mergeCells count="20">
    <mergeCell ref="A2:A3"/>
    <mergeCell ref="B2:B3"/>
    <mergeCell ref="C2:C3"/>
    <mergeCell ref="D2:D3"/>
    <mergeCell ref="A14:K14"/>
    <mergeCell ref="A20:K20"/>
    <mergeCell ref="K2:K3"/>
    <mergeCell ref="A4:K4"/>
    <mergeCell ref="A7:K7"/>
    <mergeCell ref="B11:L11"/>
    <mergeCell ref="E2:E3"/>
    <mergeCell ref="F2:F3"/>
    <mergeCell ref="G2:I2"/>
    <mergeCell ref="J2:J3"/>
    <mergeCell ref="A50:K50"/>
    <mergeCell ref="A55:K55"/>
    <mergeCell ref="A26:K26"/>
    <mergeCell ref="A32:K32"/>
    <mergeCell ref="A39:J39"/>
    <mergeCell ref="A48:K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5" zoomScaleNormal="75" zoomScaleSheetLayoutView="100" workbookViewId="0" topLeftCell="A1">
      <selection activeCell="F67" sqref="F67"/>
    </sheetView>
  </sheetViews>
  <sheetFormatPr defaultColWidth="9.00390625" defaultRowHeight="12.75"/>
  <cols>
    <col min="1" max="1" width="4.875" style="0" customWidth="1"/>
    <col min="2" max="2" width="47.875" style="0" customWidth="1"/>
    <col min="3" max="3" width="8.875" style="0" customWidth="1"/>
    <col min="4" max="4" width="8.25390625" style="0" customWidth="1"/>
    <col min="5" max="5" width="15.00390625" style="0" customWidth="1"/>
    <col min="6" max="6" width="8.00390625" style="0" customWidth="1"/>
    <col min="7" max="7" width="10.75390625" style="0" customWidth="1"/>
    <col min="8" max="8" width="10.125" style="0" customWidth="1"/>
    <col min="9" max="9" width="10.25390625" style="0" customWidth="1"/>
    <col min="10" max="10" width="10.375" style="0" customWidth="1"/>
    <col min="11" max="11" width="12.125" style="0" customWidth="1"/>
    <col min="12" max="12" width="10.375" style="0" hidden="1" customWidth="1"/>
  </cols>
  <sheetData>
    <row r="1" spans="3:11" ht="12.75">
      <c r="C1" s="388" t="s">
        <v>91</v>
      </c>
      <c r="D1" s="388"/>
      <c r="E1" s="388"/>
      <c r="F1" s="388"/>
      <c r="G1" s="388"/>
      <c r="H1" s="388"/>
      <c r="I1" s="388"/>
      <c r="J1" s="388"/>
      <c r="K1" s="388"/>
    </row>
    <row r="2" ht="16.5" thickBot="1">
      <c r="J2" s="212"/>
    </row>
    <row r="3" spans="1:11" ht="12.75" customHeight="1">
      <c r="A3" s="382" t="s">
        <v>0</v>
      </c>
      <c r="B3" s="362" t="s">
        <v>1</v>
      </c>
      <c r="C3" s="362" t="s">
        <v>3</v>
      </c>
      <c r="D3" s="362" t="s">
        <v>6</v>
      </c>
      <c r="E3" s="362" t="s">
        <v>4</v>
      </c>
      <c r="F3" s="406" t="s">
        <v>85</v>
      </c>
      <c r="G3" s="392" t="s">
        <v>2</v>
      </c>
      <c r="H3" s="392"/>
      <c r="I3" s="392"/>
      <c r="J3" s="393"/>
      <c r="K3" s="385" t="s">
        <v>5</v>
      </c>
    </row>
    <row r="4" spans="1:11" ht="43.5" customHeight="1" thickBot="1">
      <c r="A4" s="383"/>
      <c r="B4" s="363"/>
      <c r="C4" s="363"/>
      <c r="D4" s="363"/>
      <c r="E4" s="363"/>
      <c r="F4" s="407"/>
      <c r="G4" s="248">
        <v>2004</v>
      </c>
      <c r="H4" s="248">
        <v>2005</v>
      </c>
      <c r="I4" s="248">
        <v>2006</v>
      </c>
      <c r="J4" s="248">
        <v>2007</v>
      </c>
      <c r="K4" s="386"/>
    </row>
    <row r="6" spans="1:11" ht="10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" customHeight="1" thickBot="1">
      <c r="A7" s="404" t="s">
        <v>34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8.25">
      <c r="A8" s="38">
        <v>1</v>
      </c>
      <c r="B8" s="269" t="s">
        <v>7</v>
      </c>
      <c r="C8" s="270">
        <v>2003</v>
      </c>
      <c r="D8" s="270">
        <v>2005</v>
      </c>
      <c r="E8" s="271" t="s">
        <v>9</v>
      </c>
      <c r="F8" s="272">
        <v>70000</v>
      </c>
      <c r="G8" s="217">
        <v>217500</v>
      </c>
      <c r="H8" s="172"/>
      <c r="I8" s="19">
        <v>1200000</v>
      </c>
      <c r="J8" s="227"/>
      <c r="K8" s="262">
        <f>SUM(G8:J8)</f>
        <v>1417500</v>
      </c>
    </row>
    <row r="9" spans="1:11" ht="39" thickBot="1">
      <c r="A9" s="145">
        <v>2</v>
      </c>
      <c r="B9" s="185" t="s">
        <v>10</v>
      </c>
      <c r="C9" s="144" t="s">
        <v>11</v>
      </c>
      <c r="D9" s="144" t="s">
        <v>12</v>
      </c>
      <c r="E9" s="245" t="s">
        <v>8</v>
      </c>
      <c r="F9" s="246">
        <v>141000</v>
      </c>
      <c r="G9" s="215">
        <v>500000</v>
      </c>
      <c r="H9" s="147">
        <v>100000</v>
      </c>
      <c r="I9" s="147"/>
      <c r="J9" s="247"/>
      <c r="K9" s="263">
        <f>SUM(G9:J9)</f>
        <v>600000</v>
      </c>
    </row>
    <row r="12" spans="1:1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8.75" thickBot="1">
      <c r="A13" s="387" t="s">
        <v>58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</row>
    <row r="14" spans="1:11" ht="38.25">
      <c r="A14" s="184">
        <v>1</v>
      </c>
      <c r="B14" s="273" t="s">
        <v>69</v>
      </c>
      <c r="C14" s="270" t="s">
        <v>11</v>
      </c>
      <c r="D14" s="270" t="s">
        <v>13</v>
      </c>
      <c r="E14" s="271" t="s">
        <v>14</v>
      </c>
      <c r="F14" s="272"/>
      <c r="G14" s="172">
        <v>50000</v>
      </c>
      <c r="H14" s="172">
        <v>150000</v>
      </c>
      <c r="I14" s="19">
        <v>100000</v>
      </c>
      <c r="J14" s="227"/>
      <c r="K14" s="262">
        <f>SUM(G14:J14)</f>
        <v>300000</v>
      </c>
    </row>
    <row r="15" spans="1:11" ht="38.25">
      <c r="A15" s="216"/>
      <c r="B15" s="156" t="s">
        <v>80</v>
      </c>
      <c r="C15" s="274" t="s">
        <v>11</v>
      </c>
      <c r="D15" s="274" t="s">
        <v>13</v>
      </c>
      <c r="E15" s="242" t="s">
        <v>14</v>
      </c>
      <c r="F15" s="243"/>
      <c r="G15" s="181"/>
      <c r="H15" s="181">
        <v>300000</v>
      </c>
      <c r="I15" s="4"/>
      <c r="J15" s="228"/>
      <c r="K15" s="264">
        <f>SUM(G15:J15)</f>
        <v>300000</v>
      </c>
    </row>
    <row r="16" spans="1:11" ht="48.75" customHeight="1" thickBot="1">
      <c r="A16" s="13">
        <v>2</v>
      </c>
      <c r="B16" s="67" t="s">
        <v>15</v>
      </c>
      <c r="C16" s="74" t="s">
        <v>11</v>
      </c>
      <c r="D16" s="74" t="s">
        <v>13</v>
      </c>
      <c r="E16" s="239" t="s">
        <v>75</v>
      </c>
      <c r="F16" s="240">
        <v>30000</v>
      </c>
      <c r="G16" s="147">
        <v>70000</v>
      </c>
      <c r="H16" s="147">
        <v>120000</v>
      </c>
      <c r="I16" s="15">
        <v>170000</v>
      </c>
      <c r="J16" s="241"/>
      <c r="K16" s="265">
        <f>SUM(G16:J16)</f>
        <v>360000</v>
      </c>
    </row>
    <row r="17" spans="1:11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8.75" thickBot="1">
      <c r="A20" s="32"/>
      <c r="B20" s="387" t="s">
        <v>56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ht="51">
      <c r="A21" s="75">
        <v>1</v>
      </c>
      <c r="B21" s="275" t="s">
        <v>16</v>
      </c>
      <c r="C21" s="270" t="s">
        <v>11</v>
      </c>
      <c r="D21" s="270" t="s">
        <v>13</v>
      </c>
      <c r="E21" s="271" t="s">
        <v>17</v>
      </c>
      <c r="F21" s="272"/>
      <c r="G21" s="172"/>
      <c r="H21" s="172">
        <v>50000</v>
      </c>
      <c r="I21" s="19">
        <v>1000000</v>
      </c>
      <c r="J21" s="227"/>
      <c r="K21" s="262">
        <f>SUM(G21:J21)</f>
        <v>1050000</v>
      </c>
      <c r="L21" s="32"/>
    </row>
    <row r="22" spans="1:12" ht="64.5" thickBot="1">
      <c r="A22" s="73">
        <v>2</v>
      </c>
      <c r="B22" s="276" t="s">
        <v>18</v>
      </c>
      <c r="C22" s="144" t="s">
        <v>19</v>
      </c>
      <c r="D22" s="144" t="s">
        <v>13</v>
      </c>
      <c r="E22" s="245" t="s">
        <v>20</v>
      </c>
      <c r="F22" s="246">
        <v>60000</v>
      </c>
      <c r="G22" s="147">
        <v>100000</v>
      </c>
      <c r="H22" s="147"/>
      <c r="I22" s="15">
        <v>500000</v>
      </c>
      <c r="J22" s="241"/>
      <c r="K22" s="265">
        <f>SUM(G22:J22)</f>
        <v>600000</v>
      </c>
      <c r="L22" s="32"/>
    </row>
    <row r="26" spans="1:11" ht="18.75" thickBot="1">
      <c r="A26" s="387" t="s">
        <v>57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</row>
    <row r="27" spans="1:11" ht="150.75" customHeight="1">
      <c r="A27" s="75">
        <v>1</v>
      </c>
      <c r="B27" s="277" t="s">
        <v>76</v>
      </c>
      <c r="C27" s="270" t="s">
        <v>19</v>
      </c>
      <c r="D27" s="270" t="s">
        <v>13</v>
      </c>
      <c r="E27" s="271" t="s">
        <v>21</v>
      </c>
      <c r="F27" s="272">
        <v>600000</v>
      </c>
      <c r="G27" s="217">
        <v>900000</v>
      </c>
      <c r="H27" s="217">
        <v>540000</v>
      </c>
      <c r="I27" s="101">
        <v>1100000</v>
      </c>
      <c r="J27" s="227"/>
      <c r="K27" s="262">
        <f>SUM(G27:J27)</f>
        <v>2540000</v>
      </c>
    </row>
    <row r="28" spans="1:11" ht="81.75" customHeight="1">
      <c r="A28" s="12">
        <v>2</v>
      </c>
      <c r="B28" s="156" t="s">
        <v>22</v>
      </c>
      <c r="C28" s="151" t="s">
        <v>19</v>
      </c>
      <c r="D28" s="151" t="s">
        <v>13</v>
      </c>
      <c r="E28" s="242" t="s">
        <v>21</v>
      </c>
      <c r="F28" s="243">
        <v>480000</v>
      </c>
      <c r="G28" s="153">
        <f>847594+49906+100000</f>
        <v>997500</v>
      </c>
      <c r="H28" s="153">
        <v>1321445</v>
      </c>
      <c r="I28" s="153">
        <v>900000</v>
      </c>
      <c r="J28" s="244"/>
      <c r="K28" s="264">
        <f>SUM(G28:J28)</f>
        <v>3218945</v>
      </c>
    </row>
    <row r="29" spans="1:11" ht="25.5">
      <c r="A29" s="12">
        <v>3</v>
      </c>
      <c r="B29" s="156" t="s">
        <v>77</v>
      </c>
      <c r="C29" s="151" t="s">
        <v>11</v>
      </c>
      <c r="D29" s="151" t="s">
        <v>12</v>
      </c>
      <c r="E29" s="242" t="s">
        <v>21</v>
      </c>
      <c r="F29" s="243"/>
      <c r="G29" s="153">
        <v>2406</v>
      </c>
      <c r="H29" s="153">
        <v>807594</v>
      </c>
      <c r="I29" s="153">
        <v>0</v>
      </c>
      <c r="J29" s="244"/>
      <c r="K29" s="264">
        <f>SUM(G29:J29)</f>
        <v>810000</v>
      </c>
    </row>
    <row r="30" spans="1:11" ht="25.5">
      <c r="A30" s="12">
        <v>4</v>
      </c>
      <c r="B30" s="156" t="s">
        <v>23</v>
      </c>
      <c r="C30" s="151" t="s">
        <v>11</v>
      </c>
      <c r="D30" s="151" t="s">
        <v>13</v>
      </c>
      <c r="E30" s="242" t="s">
        <v>21</v>
      </c>
      <c r="F30" s="243"/>
      <c r="G30" s="153">
        <v>100000</v>
      </c>
      <c r="H30" s="153">
        <v>100000</v>
      </c>
      <c r="I30" s="103">
        <v>100000</v>
      </c>
      <c r="J30" s="228"/>
      <c r="K30" s="264">
        <f>SUM(G30:J30)</f>
        <v>300000</v>
      </c>
    </row>
    <row r="31" spans="1:11" ht="141" thickBot="1">
      <c r="A31" s="73">
        <v>5</v>
      </c>
      <c r="B31" s="278" t="s">
        <v>72</v>
      </c>
      <c r="C31" s="144" t="s">
        <v>11</v>
      </c>
      <c r="D31" s="144" t="s">
        <v>13</v>
      </c>
      <c r="E31" s="245" t="s">
        <v>24</v>
      </c>
      <c r="F31" s="246"/>
      <c r="G31" s="215">
        <v>200000</v>
      </c>
      <c r="H31" s="215">
        <v>100000</v>
      </c>
      <c r="I31" s="105">
        <v>300000</v>
      </c>
      <c r="J31" s="241"/>
      <c r="K31" s="265">
        <f>SUM(G31:J31)</f>
        <v>600000</v>
      </c>
    </row>
    <row r="32" ht="12.75">
      <c r="H32" s="81"/>
    </row>
    <row r="35" spans="1:11" ht="19.5" thickBot="1">
      <c r="A35" s="372" t="s">
        <v>59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4"/>
    </row>
    <row r="36" spans="1:11" ht="51">
      <c r="A36" s="75">
        <v>1</v>
      </c>
      <c r="B36" s="277" t="s">
        <v>25</v>
      </c>
      <c r="C36" s="270" t="s">
        <v>11</v>
      </c>
      <c r="D36" s="270" t="s">
        <v>13</v>
      </c>
      <c r="E36" s="271" t="s">
        <v>21</v>
      </c>
      <c r="F36" s="272"/>
      <c r="G36" s="172">
        <v>100000</v>
      </c>
      <c r="H36" s="172"/>
      <c r="I36" s="19"/>
      <c r="J36" s="227"/>
      <c r="K36" s="260">
        <f>SUM(G36:J36)</f>
        <v>100000</v>
      </c>
    </row>
    <row r="37" spans="1:11" ht="26.25" thickBot="1">
      <c r="A37" s="312">
        <v>2</v>
      </c>
      <c r="B37" s="156" t="s">
        <v>26</v>
      </c>
      <c r="C37" s="151" t="s">
        <v>27</v>
      </c>
      <c r="D37" s="151" t="s">
        <v>28</v>
      </c>
      <c r="E37" s="242" t="s">
        <v>21</v>
      </c>
      <c r="F37" s="243">
        <v>300000</v>
      </c>
      <c r="G37" s="181">
        <v>130000</v>
      </c>
      <c r="H37" s="181">
        <v>150000</v>
      </c>
      <c r="I37" s="4">
        <v>100000</v>
      </c>
      <c r="J37" s="228"/>
      <c r="K37" s="261">
        <f>SUM(G37:J37)</f>
        <v>380000</v>
      </c>
    </row>
    <row r="38" spans="1:11" ht="51.75" thickBot="1">
      <c r="A38" s="356">
        <v>3</v>
      </c>
      <c r="B38" s="355" t="s">
        <v>79</v>
      </c>
      <c r="C38" s="314" t="s">
        <v>11</v>
      </c>
      <c r="D38" s="314" t="s">
        <v>12</v>
      </c>
      <c r="E38" s="315" t="s">
        <v>29</v>
      </c>
      <c r="F38" s="316"/>
      <c r="G38" s="317"/>
      <c r="H38" s="317"/>
      <c r="I38" s="124"/>
      <c r="J38" s="318"/>
      <c r="K38" s="319">
        <f>SUM(G38:J38)</f>
        <v>0</v>
      </c>
    </row>
    <row r="39" spans="1:11" ht="51">
      <c r="A39" s="209">
        <v>4</v>
      </c>
      <c r="B39" s="313" t="s">
        <v>92</v>
      </c>
      <c r="C39" s="314" t="s">
        <v>13</v>
      </c>
      <c r="D39" s="314" t="s">
        <v>93</v>
      </c>
      <c r="E39" s="315" t="s">
        <v>94</v>
      </c>
      <c r="F39" s="347"/>
      <c r="G39" s="317"/>
      <c r="H39" s="317"/>
      <c r="I39" s="124">
        <v>65000</v>
      </c>
      <c r="J39" s="348"/>
      <c r="K39" s="349">
        <v>1000000</v>
      </c>
    </row>
    <row r="40" spans="1:11" ht="50.25" customHeight="1">
      <c r="A40" s="320">
        <v>5</v>
      </c>
      <c r="B40" s="320" t="s">
        <v>83</v>
      </c>
      <c r="C40" s="321">
        <v>2007</v>
      </c>
      <c r="D40" s="321">
        <v>2007</v>
      </c>
      <c r="E40" s="321" t="s">
        <v>8</v>
      </c>
      <c r="F40" s="322"/>
      <c r="G40" s="322"/>
      <c r="H40" s="322"/>
      <c r="I40" s="322"/>
      <c r="J40" s="341" t="s">
        <v>86</v>
      </c>
      <c r="K40" s="322"/>
    </row>
    <row r="41" spans="1:11" ht="12.75">
      <c r="A41" s="323"/>
      <c r="B41" s="323"/>
      <c r="C41" s="323"/>
      <c r="D41" s="323"/>
      <c r="E41" s="323"/>
      <c r="F41" s="411" t="s">
        <v>90</v>
      </c>
      <c r="G41" s="412"/>
      <c r="H41" s="412"/>
      <c r="I41" s="412"/>
      <c r="J41" s="412"/>
      <c r="K41" s="412"/>
    </row>
    <row r="42" spans="1:11" ht="51" customHeight="1">
      <c r="A42" s="324"/>
      <c r="B42" s="324"/>
      <c r="C42" s="324"/>
      <c r="D42" s="324"/>
      <c r="E42" s="324"/>
      <c r="F42" s="413"/>
      <c r="G42" s="413"/>
      <c r="H42" s="413"/>
      <c r="I42" s="413"/>
      <c r="J42" s="413"/>
      <c r="K42" s="413"/>
    </row>
    <row r="43" spans="1:11" ht="15" customHeight="1">
      <c r="A43" s="324"/>
      <c r="B43" s="324"/>
      <c r="C43" s="324"/>
      <c r="D43" s="324"/>
      <c r="E43" s="324"/>
      <c r="F43" s="414" t="s">
        <v>84</v>
      </c>
      <c r="G43" s="414"/>
      <c r="H43" s="414"/>
      <c r="I43" s="414"/>
      <c r="J43" s="414"/>
      <c r="K43" s="325"/>
    </row>
    <row r="44" spans="1:11" ht="15" customHeight="1">
      <c r="A44" s="324"/>
      <c r="B44" s="324"/>
      <c r="C44" s="324"/>
      <c r="D44" s="324"/>
      <c r="E44" s="324"/>
      <c r="F44" s="414" t="s">
        <v>87</v>
      </c>
      <c r="G44" s="414"/>
      <c r="H44" s="414"/>
      <c r="I44" s="414"/>
      <c r="J44" s="414"/>
      <c r="K44" s="325"/>
    </row>
    <row r="45" spans="1:11" ht="15" customHeight="1">
      <c r="A45" s="324"/>
      <c r="B45" s="324"/>
      <c r="C45" s="324"/>
      <c r="D45" s="324"/>
      <c r="E45" s="324"/>
      <c r="F45" s="414" t="s">
        <v>88</v>
      </c>
      <c r="G45" s="414"/>
      <c r="H45" s="414"/>
      <c r="I45" s="414"/>
      <c r="J45" s="414"/>
      <c r="K45" s="325"/>
    </row>
    <row r="46" spans="1:11" ht="15" customHeight="1">
      <c r="A46" s="324"/>
      <c r="B46" s="324"/>
      <c r="C46" s="324"/>
      <c r="D46" s="324"/>
      <c r="E46" s="324"/>
      <c r="F46" s="414" t="s">
        <v>89</v>
      </c>
      <c r="G46" s="414"/>
      <c r="H46" s="414"/>
      <c r="I46" s="414"/>
      <c r="J46" s="414"/>
      <c r="K46" s="325"/>
    </row>
    <row r="47" spans="1:11" ht="18.75" thickBot="1">
      <c r="A47" s="387" t="s">
        <v>30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</row>
    <row r="48" spans="1:11" ht="38.25">
      <c r="A48" s="197">
        <v>1</v>
      </c>
      <c r="B48" s="279" t="s">
        <v>31</v>
      </c>
      <c r="C48" s="280">
        <v>2004</v>
      </c>
      <c r="D48" s="280">
        <v>2006</v>
      </c>
      <c r="E48" s="280" t="s">
        <v>32</v>
      </c>
      <c r="F48" s="281">
        <v>60000</v>
      </c>
      <c r="G48" s="249">
        <v>250000</v>
      </c>
      <c r="H48" s="249">
        <v>800000</v>
      </c>
      <c r="I48" s="250">
        <v>600000</v>
      </c>
      <c r="J48" s="251"/>
      <c r="K48" s="266">
        <f>SUM(G48:J48)</f>
        <v>1650000</v>
      </c>
    </row>
    <row r="49" spans="1:11" ht="18.75" customHeight="1" hidden="1">
      <c r="A49" s="408">
        <v>2</v>
      </c>
      <c r="B49" s="400"/>
      <c r="C49" s="128"/>
      <c r="D49" s="389">
        <v>2007</v>
      </c>
      <c r="E49" s="389" t="s">
        <v>81</v>
      </c>
      <c r="F49" s="178"/>
      <c r="G49" s="178"/>
      <c r="H49" s="178"/>
      <c r="I49" s="178"/>
      <c r="J49" s="178"/>
      <c r="K49" s="267">
        <f>SUM(G49:J49)</f>
        <v>0</v>
      </c>
    </row>
    <row r="50" spans="1:11" ht="15.75" customHeight="1" hidden="1">
      <c r="A50" s="409"/>
      <c r="B50" s="401"/>
      <c r="C50" s="394"/>
      <c r="D50" s="401"/>
      <c r="E50" s="390"/>
      <c r="F50" s="394"/>
      <c r="G50" s="394"/>
      <c r="H50" s="394"/>
      <c r="I50" s="394"/>
      <c r="J50" s="394"/>
      <c r="K50" s="392">
        <f>SUM(G50:J50)</f>
        <v>0</v>
      </c>
    </row>
    <row r="51" spans="1:11" ht="12.75" hidden="1">
      <c r="A51" s="410"/>
      <c r="B51" s="402"/>
      <c r="C51" s="394"/>
      <c r="D51" s="402"/>
      <c r="E51" s="391"/>
      <c r="F51" s="394"/>
      <c r="G51" s="394"/>
      <c r="H51" s="394"/>
      <c r="I51" s="394"/>
      <c r="J51" s="394"/>
      <c r="K51" s="392"/>
    </row>
    <row r="52" spans="1:11" ht="18.75" thickBot="1">
      <c r="A52" s="387" t="s">
        <v>33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</row>
    <row r="53" spans="1:11" ht="51">
      <c r="A53" s="38">
        <v>1</v>
      </c>
      <c r="B53" s="68" t="s">
        <v>35</v>
      </c>
      <c r="C53" s="41">
        <v>2004</v>
      </c>
      <c r="D53" s="41">
        <v>2005</v>
      </c>
      <c r="E53" s="233" t="s">
        <v>38</v>
      </c>
      <c r="F53" s="235"/>
      <c r="G53" s="222">
        <v>150000</v>
      </c>
      <c r="H53" s="25">
        <v>200000</v>
      </c>
      <c r="I53" s="25"/>
      <c r="J53" s="230"/>
      <c r="K53" s="262">
        <f>SUM(G53:J53)</f>
        <v>350000</v>
      </c>
    </row>
    <row r="54" spans="1:11" ht="51">
      <c r="A54" s="10">
        <v>2</v>
      </c>
      <c r="B54" s="6" t="s">
        <v>36</v>
      </c>
      <c r="C54" s="7">
        <v>2006</v>
      </c>
      <c r="D54" s="7"/>
      <c r="E54" s="234" t="s">
        <v>38</v>
      </c>
      <c r="F54" s="236"/>
      <c r="G54" s="221"/>
      <c r="H54" s="9"/>
      <c r="I54" s="9">
        <v>1000000</v>
      </c>
      <c r="J54" s="231"/>
      <c r="K54" s="264">
        <f>SUM(G54:J54)</f>
        <v>1000000</v>
      </c>
    </row>
    <row r="55" spans="1:11" ht="26.25" thickBot="1">
      <c r="A55" s="13">
        <v>3</v>
      </c>
      <c r="B55" s="276" t="s">
        <v>37</v>
      </c>
      <c r="C55" s="282">
        <v>2004</v>
      </c>
      <c r="D55" s="282">
        <v>2006</v>
      </c>
      <c r="E55" s="283" t="s">
        <v>39</v>
      </c>
      <c r="F55" s="284"/>
      <c r="G55" s="168"/>
      <c r="H55" s="168"/>
      <c r="I55" s="28">
        <v>250000</v>
      </c>
      <c r="J55" s="232"/>
      <c r="K55" s="265">
        <f>SUM(G55:J55)</f>
        <v>250000</v>
      </c>
    </row>
    <row r="59" spans="1:11" ht="18.75" thickBot="1">
      <c r="A59" s="387" t="s">
        <v>40</v>
      </c>
      <c r="B59" s="387"/>
      <c r="C59" s="387"/>
      <c r="D59" s="387"/>
      <c r="E59" s="387"/>
      <c r="F59" s="387"/>
      <c r="G59" s="387"/>
      <c r="H59" s="387"/>
      <c r="I59" s="387"/>
      <c r="J59" s="387"/>
      <c r="K59" s="223"/>
    </row>
    <row r="60" spans="1:11" ht="25.5">
      <c r="A60" s="38">
        <v>1</v>
      </c>
      <c r="B60" s="273" t="s">
        <v>44</v>
      </c>
      <c r="C60" s="285">
        <v>2003</v>
      </c>
      <c r="D60" s="285">
        <v>2004</v>
      </c>
      <c r="E60" s="286" t="s">
        <v>39</v>
      </c>
      <c r="F60" s="287">
        <v>250000</v>
      </c>
      <c r="G60" s="224">
        <v>90000</v>
      </c>
      <c r="H60" s="224">
        <v>500000</v>
      </c>
      <c r="I60" s="225"/>
      <c r="J60" s="230"/>
      <c r="K60" s="262">
        <f aca="true" t="shared" si="0" ref="K60:K65">SUM(G60:J60)</f>
        <v>590000</v>
      </c>
    </row>
    <row r="61" spans="1:11" ht="25.5">
      <c r="A61" s="10">
        <v>2</v>
      </c>
      <c r="B61" s="259" t="s">
        <v>41</v>
      </c>
      <c r="C61" s="288">
        <v>2003</v>
      </c>
      <c r="D61" s="288">
        <v>2004</v>
      </c>
      <c r="E61" s="289" t="s">
        <v>39</v>
      </c>
      <c r="F61" s="290">
        <v>200000</v>
      </c>
      <c r="G61" s="214">
        <v>850000</v>
      </c>
      <c r="H61" s="214">
        <v>320000</v>
      </c>
      <c r="I61" s="95"/>
      <c r="J61" s="231"/>
      <c r="K61" s="264">
        <f t="shared" si="0"/>
        <v>1170000</v>
      </c>
    </row>
    <row r="62" spans="1:11" ht="25.5">
      <c r="A62" s="10">
        <v>3</v>
      </c>
      <c r="B62" s="259" t="s">
        <v>42</v>
      </c>
      <c r="C62" s="288">
        <v>2005</v>
      </c>
      <c r="D62" s="288">
        <v>2006</v>
      </c>
      <c r="E62" s="289" t="s">
        <v>39</v>
      </c>
      <c r="F62" s="290"/>
      <c r="G62" s="214"/>
      <c r="H62" s="214"/>
      <c r="I62" s="95">
        <v>100000</v>
      </c>
      <c r="J62" s="231"/>
      <c r="K62" s="264">
        <f t="shared" si="0"/>
        <v>100000</v>
      </c>
    </row>
    <row r="63" spans="1:11" ht="51">
      <c r="A63" s="10">
        <v>4</v>
      </c>
      <c r="B63" s="259" t="s">
        <v>43</v>
      </c>
      <c r="C63" s="288">
        <v>2006</v>
      </c>
      <c r="D63" s="288">
        <v>2009</v>
      </c>
      <c r="E63" s="289" t="s">
        <v>45</v>
      </c>
      <c r="F63" s="290"/>
      <c r="G63" s="214"/>
      <c r="H63" s="214"/>
      <c r="I63" s="95">
        <v>900000</v>
      </c>
      <c r="J63" s="231"/>
      <c r="K63" s="264">
        <f t="shared" si="0"/>
        <v>900000</v>
      </c>
    </row>
    <row r="64" spans="1:11" ht="25.5">
      <c r="A64" s="10">
        <v>5</v>
      </c>
      <c r="B64" s="259" t="s">
        <v>60</v>
      </c>
      <c r="C64" s="288">
        <v>2005</v>
      </c>
      <c r="D64" s="288">
        <v>2006</v>
      </c>
      <c r="E64" s="289" t="s">
        <v>39</v>
      </c>
      <c r="F64" s="290"/>
      <c r="G64" s="214"/>
      <c r="H64" s="214"/>
      <c r="I64" s="95">
        <v>200000</v>
      </c>
      <c r="J64" s="231"/>
      <c r="K64" s="264">
        <f t="shared" si="0"/>
        <v>200000</v>
      </c>
    </row>
    <row r="65" spans="1:11" ht="38.25">
      <c r="A65" s="10"/>
      <c r="B65" s="291" t="s">
        <v>78</v>
      </c>
      <c r="C65" s="288">
        <v>2005</v>
      </c>
      <c r="D65" s="288">
        <v>2005</v>
      </c>
      <c r="E65" s="289" t="s">
        <v>66</v>
      </c>
      <c r="F65" s="290"/>
      <c r="G65" s="221"/>
      <c r="H65" s="221"/>
      <c r="I65" s="9"/>
      <c r="J65" s="213"/>
      <c r="K65" s="264">
        <f t="shared" si="0"/>
        <v>0</v>
      </c>
    </row>
    <row r="66" spans="1:11" ht="26.25" thickBot="1">
      <c r="A66" s="252"/>
      <c r="B66" s="253" t="s">
        <v>65</v>
      </c>
      <c r="C66" s="122">
        <v>2006</v>
      </c>
      <c r="D66" s="122">
        <v>2006</v>
      </c>
      <c r="E66" s="254" t="s">
        <v>67</v>
      </c>
      <c r="F66" s="255"/>
      <c r="G66" s="256"/>
      <c r="H66" s="257"/>
      <c r="I66" s="257">
        <v>200000</v>
      </c>
      <c r="J66" s="258"/>
      <c r="K66" s="265">
        <f>SUM(G66:J66)</f>
        <v>200000</v>
      </c>
    </row>
    <row r="67" spans="1:11" ht="12.75">
      <c r="A67" s="357"/>
      <c r="B67" s="358" t="s">
        <v>97</v>
      </c>
      <c r="C67" s="342">
        <v>2006</v>
      </c>
      <c r="D67" s="48">
        <v>2011</v>
      </c>
      <c r="E67" s="48"/>
      <c r="F67" s="57"/>
      <c r="G67" s="351"/>
      <c r="H67" s="58"/>
      <c r="I67" s="58"/>
      <c r="J67" s="352"/>
      <c r="K67" s="59"/>
    </row>
    <row r="68" spans="2:11" ht="28.5" customHeight="1">
      <c r="B68" s="350" t="s">
        <v>95</v>
      </c>
      <c r="C68" s="353">
        <v>2006</v>
      </c>
      <c r="E68" s="354" t="s">
        <v>96</v>
      </c>
      <c r="K68" s="81">
        <v>25000</v>
      </c>
    </row>
    <row r="69" spans="1:11" ht="12.75" customHeight="1" hidden="1">
      <c r="A69" s="403">
        <v>6</v>
      </c>
      <c r="B69" s="400" t="s">
        <v>83</v>
      </c>
      <c r="C69" s="389"/>
      <c r="D69" s="389">
        <v>2007</v>
      </c>
      <c r="E69" s="389" t="s">
        <v>82</v>
      </c>
      <c r="F69" s="389"/>
      <c r="G69" s="389"/>
      <c r="H69" s="389"/>
      <c r="I69" s="389"/>
      <c r="J69" s="389"/>
      <c r="K69" s="395"/>
    </row>
    <row r="70" spans="1:11" ht="12.75" customHeight="1" hidden="1">
      <c r="A70" s="390"/>
      <c r="B70" s="401"/>
      <c r="C70" s="401"/>
      <c r="D70" s="390"/>
      <c r="E70" s="390"/>
      <c r="F70" s="390"/>
      <c r="G70" s="390"/>
      <c r="H70" s="390"/>
      <c r="I70" s="390"/>
      <c r="J70" s="390"/>
      <c r="K70" s="396"/>
    </row>
    <row r="71" spans="1:11" ht="27" customHeight="1" hidden="1">
      <c r="A71" s="391"/>
      <c r="B71" s="402"/>
      <c r="C71" s="402"/>
      <c r="D71" s="391"/>
      <c r="E71" s="391"/>
      <c r="F71" s="391"/>
      <c r="G71" s="391"/>
      <c r="H71" s="391"/>
      <c r="I71" s="391"/>
      <c r="J71" s="391"/>
      <c r="K71" s="397"/>
    </row>
    <row r="72" spans="1:11" ht="18.75" thickBot="1">
      <c r="A72" s="399" t="s">
        <v>46</v>
      </c>
      <c r="B72" s="399"/>
      <c r="C72" s="399"/>
      <c r="D72" s="399"/>
      <c r="E72" s="399"/>
      <c r="F72" s="399"/>
      <c r="G72" s="399"/>
      <c r="H72" s="399"/>
      <c r="I72" s="399"/>
      <c r="J72" s="399"/>
      <c r="K72" s="399"/>
    </row>
    <row r="73" spans="1:11" ht="39" thickBot="1">
      <c r="A73" s="52">
        <v>1</v>
      </c>
      <c r="B73" s="53" t="s">
        <v>47</v>
      </c>
      <c r="C73" s="54">
        <v>2004</v>
      </c>
      <c r="D73" s="54">
        <v>2005</v>
      </c>
      <c r="E73" s="237" t="s">
        <v>48</v>
      </c>
      <c r="F73" s="238"/>
      <c r="G73" s="226">
        <v>200000</v>
      </c>
      <c r="H73" s="30">
        <v>400000</v>
      </c>
      <c r="I73" s="30"/>
      <c r="J73" s="229"/>
      <c r="K73" s="268">
        <f>SUM(G73:J73)</f>
        <v>600000</v>
      </c>
    </row>
    <row r="77" spans="1:11" ht="18.75" thickBot="1">
      <c r="A77" s="384" t="s">
        <v>49</v>
      </c>
      <c r="B77" s="384"/>
      <c r="C77" s="384"/>
      <c r="D77" s="384"/>
      <c r="E77" s="384"/>
      <c r="F77" s="384"/>
      <c r="G77" s="384"/>
      <c r="H77" s="384"/>
      <c r="I77" s="384"/>
      <c r="J77" s="384"/>
      <c r="K77" s="384"/>
    </row>
    <row r="78" spans="1:11" ht="51">
      <c r="A78" s="184">
        <v>1</v>
      </c>
      <c r="B78" s="273" t="s">
        <v>70</v>
      </c>
      <c r="C78" s="292">
        <v>2004</v>
      </c>
      <c r="D78" s="292">
        <v>2006</v>
      </c>
      <c r="E78" s="286" t="s">
        <v>50</v>
      </c>
      <c r="F78" s="272"/>
      <c r="G78" s="172"/>
      <c r="H78" s="172">
        <v>140000</v>
      </c>
      <c r="I78" s="172">
        <v>150000</v>
      </c>
      <c r="J78" s="293"/>
      <c r="K78" s="294">
        <f>SUM(G78:J78)</f>
        <v>290000</v>
      </c>
    </row>
    <row r="79" spans="1:11" ht="38.25">
      <c r="A79" s="295"/>
      <c r="B79" s="259" t="s">
        <v>71</v>
      </c>
      <c r="C79" s="288">
        <v>2005</v>
      </c>
      <c r="D79" s="296"/>
      <c r="E79" s="289" t="s">
        <v>50</v>
      </c>
      <c r="F79" s="243"/>
      <c r="G79" s="181"/>
      <c r="H79" s="181">
        <v>200000</v>
      </c>
      <c r="I79" s="181"/>
      <c r="J79" s="244"/>
      <c r="K79" s="297">
        <f>SUM(G79:J79)</f>
        <v>200000</v>
      </c>
    </row>
    <row r="80" spans="1:11" ht="12.75">
      <c r="A80" s="298">
        <v>2</v>
      </c>
      <c r="B80" s="259" t="s">
        <v>51</v>
      </c>
      <c r="C80" s="299">
        <v>2005</v>
      </c>
      <c r="D80" s="299">
        <v>2005</v>
      </c>
      <c r="E80" s="289" t="s">
        <v>52</v>
      </c>
      <c r="F80" s="243"/>
      <c r="G80" s="181"/>
      <c r="H80" s="181"/>
      <c r="I80" s="181"/>
      <c r="J80" s="244"/>
      <c r="K80" s="297">
        <f>SUM(G80:J80)</f>
        <v>0</v>
      </c>
    </row>
    <row r="81" spans="1:11" ht="13.5" thickBot="1">
      <c r="A81" s="145">
        <v>3</v>
      </c>
      <c r="B81" s="219" t="s">
        <v>68</v>
      </c>
      <c r="C81" s="300">
        <v>2004</v>
      </c>
      <c r="D81" s="300"/>
      <c r="E81" s="301" t="s">
        <v>8</v>
      </c>
      <c r="F81" s="302"/>
      <c r="G81" s="220">
        <v>25000</v>
      </c>
      <c r="H81" s="300"/>
      <c r="I81" s="300"/>
      <c r="J81" s="303"/>
      <c r="K81" s="263">
        <f>SUM(G81:J81)</f>
        <v>25000</v>
      </c>
    </row>
    <row r="82" spans="1:11" ht="12.75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</row>
    <row r="83" spans="1:11" ht="12.75">
      <c r="A83" s="304"/>
      <c r="B83" s="304"/>
      <c r="C83" s="304"/>
      <c r="D83" s="304"/>
      <c r="E83" s="304"/>
      <c r="F83" s="304"/>
      <c r="G83" s="304"/>
      <c r="H83" s="304"/>
      <c r="I83" s="304"/>
      <c r="J83" s="304"/>
      <c r="K83" s="304"/>
    </row>
    <row r="84" spans="1:11" ht="12.75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</row>
    <row r="85" spans="1:11" ht="18.75" thickBot="1">
      <c r="A85" s="398" t="s">
        <v>53</v>
      </c>
      <c r="B85" s="398"/>
      <c r="C85" s="398"/>
      <c r="D85" s="398"/>
      <c r="E85" s="398"/>
      <c r="F85" s="398"/>
      <c r="G85" s="398"/>
      <c r="H85" s="398"/>
      <c r="I85" s="398"/>
      <c r="J85" s="398"/>
      <c r="K85" s="398"/>
    </row>
    <row r="86" spans="1:11" ht="26.25" thickBot="1">
      <c r="A86" s="305">
        <v>1</v>
      </c>
      <c r="B86" s="306" t="s">
        <v>54</v>
      </c>
      <c r="C86" s="307">
        <v>2004</v>
      </c>
      <c r="D86" s="307">
        <v>2005</v>
      </c>
      <c r="E86" s="308" t="s">
        <v>55</v>
      </c>
      <c r="F86" s="309"/>
      <c r="G86" s="218">
        <v>50000</v>
      </c>
      <c r="H86" s="218"/>
      <c r="I86" s="218"/>
      <c r="J86" s="310"/>
      <c r="K86" s="311">
        <f>SUM(G86:J86)</f>
        <v>50000</v>
      </c>
    </row>
    <row r="89" ht="3.75" customHeight="1" thickBot="1"/>
    <row r="90" spans="2:11" ht="12.75">
      <c r="B90" s="91"/>
      <c r="C90" s="87"/>
      <c r="D90" s="87"/>
      <c r="E90" s="87"/>
      <c r="F90" s="88"/>
      <c r="G90" s="330">
        <v>2004</v>
      </c>
      <c r="H90" s="331">
        <v>2005</v>
      </c>
      <c r="I90" s="331">
        <v>2006</v>
      </c>
      <c r="J90" s="332">
        <v>2007</v>
      </c>
      <c r="K90" s="333" t="s">
        <v>64</v>
      </c>
    </row>
    <row r="91" spans="2:11" ht="18">
      <c r="B91" s="92" t="s">
        <v>73</v>
      </c>
      <c r="C91" s="32"/>
      <c r="D91" s="32"/>
      <c r="E91" s="32"/>
      <c r="F91" s="36"/>
      <c r="G91" s="334">
        <v>3370000</v>
      </c>
      <c r="H91" s="335">
        <v>3639039</v>
      </c>
      <c r="I91" s="335">
        <v>5470000</v>
      </c>
      <c r="J91" s="336">
        <v>1350000</v>
      </c>
      <c r="K91" s="335">
        <f>SUM(G91:H91:I91:J91)</f>
        <v>13829039</v>
      </c>
    </row>
    <row r="92" spans="2:11" ht="18">
      <c r="B92" s="92" t="s">
        <v>30</v>
      </c>
      <c r="C92" s="32"/>
      <c r="D92" s="32"/>
      <c r="E92" s="32"/>
      <c r="F92" s="36"/>
      <c r="G92" s="334">
        <v>600000</v>
      </c>
      <c r="H92" s="335">
        <v>800000</v>
      </c>
      <c r="I92" s="335">
        <v>600000</v>
      </c>
      <c r="J92" s="337">
        <v>0</v>
      </c>
      <c r="K92" s="335">
        <f>SUM(G92:H92:I92:J92)</f>
        <v>2000000</v>
      </c>
    </row>
    <row r="93" spans="2:11" ht="18">
      <c r="B93" s="92" t="s">
        <v>61</v>
      </c>
      <c r="C93" s="32"/>
      <c r="D93" s="32"/>
      <c r="E93" s="32"/>
      <c r="F93" s="36"/>
      <c r="G93" s="334">
        <v>250000</v>
      </c>
      <c r="H93" s="335">
        <v>200000</v>
      </c>
      <c r="I93" s="335">
        <v>1250000</v>
      </c>
      <c r="J93" s="337">
        <v>0</v>
      </c>
      <c r="K93" s="335">
        <f>SUM(G93:H93:I93:J93)</f>
        <v>1700000</v>
      </c>
    </row>
    <row r="94" spans="2:11" ht="18">
      <c r="B94" s="92" t="s">
        <v>40</v>
      </c>
      <c r="C94" s="32"/>
      <c r="D94" s="32"/>
      <c r="E94" s="32"/>
      <c r="F94" s="36"/>
      <c r="G94" s="334">
        <v>640000</v>
      </c>
      <c r="H94" s="335">
        <v>820000</v>
      </c>
      <c r="I94" s="335">
        <v>1200000</v>
      </c>
      <c r="J94" s="337">
        <v>0</v>
      </c>
      <c r="K94" s="335">
        <f>SUM(G94:H94:I94:J94)</f>
        <v>2660000</v>
      </c>
    </row>
    <row r="95" spans="2:11" ht="18">
      <c r="B95" s="92" t="s">
        <v>74</v>
      </c>
      <c r="C95" s="32"/>
      <c r="D95" s="32"/>
      <c r="E95" s="32"/>
      <c r="F95" s="36"/>
      <c r="G95" s="334">
        <v>200000</v>
      </c>
      <c r="H95" s="335">
        <v>400000</v>
      </c>
      <c r="I95" s="335">
        <v>0</v>
      </c>
      <c r="J95" s="337">
        <v>0</v>
      </c>
      <c r="K95" s="335">
        <f>SUM(G95:H95:I95:J95)</f>
        <v>600000</v>
      </c>
    </row>
    <row r="96" spans="2:11" ht="18">
      <c r="B96" s="92" t="s">
        <v>63</v>
      </c>
      <c r="C96" s="32"/>
      <c r="D96" s="32"/>
      <c r="E96" s="32"/>
      <c r="F96" s="36"/>
      <c r="G96" s="334">
        <v>60000</v>
      </c>
      <c r="H96" s="335">
        <v>340000</v>
      </c>
      <c r="I96" s="335">
        <v>150000</v>
      </c>
      <c r="J96" s="337">
        <v>0</v>
      </c>
      <c r="K96" s="335">
        <f>SUM(G96:H96:I96:J96)</f>
        <v>550000</v>
      </c>
    </row>
    <row r="97" spans="2:11" ht="18.75" thickBot="1">
      <c r="B97" s="93" t="s">
        <v>53</v>
      </c>
      <c r="C97" s="89"/>
      <c r="D97" s="89"/>
      <c r="E97" s="89"/>
      <c r="F97" s="90"/>
      <c r="G97" s="338">
        <v>50000</v>
      </c>
      <c r="H97" s="339">
        <v>0</v>
      </c>
      <c r="I97" s="339">
        <f>I87</f>
        <v>0</v>
      </c>
      <c r="J97" s="340">
        <v>0</v>
      </c>
      <c r="K97" s="335">
        <f>SUM(G97:H97:I97:J97)</f>
        <v>50000</v>
      </c>
    </row>
    <row r="98" spans="2:11" ht="18.75" thickBot="1">
      <c r="B98" s="111" t="s">
        <v>64</v>
      </c>
      <c r="C98" s="89"/>
      <c r="D98" s="89"/>
      <c r="E98" s="89"/>
      <c r="F98" s="90"/>
      <c r="G98" s="327">
        <f>SUM(G91:G97)</f>
        <v>5170000</v>
      </c>
      <c r="H98" s="328">
        <f>SUM(H91:H97)</f>
        <v>6199039</v>
      </c>
      <c r="I98" s="328">
        <f>SUM(I91:I97)</f>
        <v>8670000</v>
      </c>
      <c r="J98" s="329">
        <v>1350000</v>
      </c>
      <c r="K98" s="326">
        <f>SUM(G98:H98:I98:J98)</f>
        <v>21389039</v>
      </c>
    </row>
  </sheetData>
  <mergeCells count="47">
    <mergeCell ref="E3:E4"/>
    <mergeCell ref="F3:F4"/>
    <mergeCell ref="B49:B51"/>
    <mergeCell ref="A49:A51"/>
    <mergeCell ref="D49:D51"/>
    <mergeCell ref="F41:K42"/>
    <mergeCell ref="F43:J43"/>
    <mergeCell ref="F44:J44"/>
    <mergeCell ref="F45:J45"/>
    <mergeCell ref="F46:J46"/>
    <mergeCell ref="A3:A4"/>
    <mergeCell ref="B3:B4"/>
    <mergeCell ref="C3:C4"/>
    <mergeCell ref="D3:D4"/>
    <mergeCell ref="A35:K35"/>
    <mergeCell ref="A7:K7"/>
    <mergeCell ref="A13:K13"/>
    <mergeCell ref="B20:L20"/>
    <mergeCell ref="K50:K51"/>
    <mergeCell ref="A85:K85"/>
    <mergeCell ref="A47:K47"/>
    <mergeCell ref="A52:K52"/>
    <mergeCell ref="A59:J59"/>
    <mergeCell ref="A72:K72"/>
    <mergeCell ref="B69:B71"/>
    <mergeCell ref="A69:A71"/>
    <mergeCell ref="C69:C71"/>
    <mergeCell ref="D69:D71"/>
    <mergeCell ref="H69:H71"/>
    <mergeCell ref="I69:I71"/>
    <mergeCell ref="J69:J71"/>
    <mergeCell ref="K69:K71"/>
    <mergeCell ref="C50:C51"/>
    <mergeCell ref="F50:F51"/>
    <mergeCell ref="F69:F71"/>
    <mergeCell ref="G69:G71"/>
    <mergeCell ref="E69:E71"/>
    <mergeCell ref="A77:K77"/>
    <mergeCell ref="K3:K4"/>
    <mergeCell ref="A26:K26"/>
    <mergeCell ref="C1:K1"/>
    <mergeCell ref="E49:E51"/>
    <mergeCell ref="G3:J3"/>
    <mergeCell ref="G50:G51"/>
    <mergeCell ref="H50:H51"/>
    <mergeCell ref="I50:I51"/>
    <mergeCell ref="J50:J51"/>
  </mergeCells>
  <printOptions verticalCentered="1"/>
  <pageMargins left="0.31496062992125984" right="0.15748031496062992" top="0.15748031496062992" bottom="0.2362204724409449" header="0.1968503937007874" footer="0.2362204724409449"/>
  <pageSetup horizontalDpi="600" verticalDpi="600" orientation="portrait" paperSize="9" scale="69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</cp:lastModifiedBy>
  <cp:lastPrinted>2005-11-30T08:31:04Z</cp:lastPrinted>
  <dcterms:created xsi:type="dcterms:W3CDTF">1997-02-26T13:46:56Z</dcterms:created>
  <dcterms:modified xsi:type="dcterms:W3CDTF">2005-12-02T07:52:31Z</dcterms:modified>
  <cp:category/>
  <cp:version/>
  <cp:contentType/>
  <cp:contentStatus/>
</cp:coreProperties>
</file>